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Prijslijsten per merk - DEFINITIEF/"/>
    </mc:Choice>
  </mc:AlternateContent>
  <xr:revisionPtr revIDLastSave="0" documentId="8_{911BD981-F0E4-4453-94D8-D0CB55EB45CA}" xr6:coauthVersionLast="47" xr6:coauthVersionMax="47" xr10:uidLastSave="{00000000-0000-0000-0000-000000000000}"/>
  <workbookProtection workbookAlgorithmName="SHA-512" workbookHashValue="p38dY6HeVq8HTeaMMh3yT1CE5ddIiQPp23CFIrrMuZVSI4C11cDf3Iinh0Dgz/Ah3Z1YX7NEfuVAtD182o10nA==" workbookSaltValue="EkMdXej8L9sYdpBmhWDNYA==" workbookSpinCount="100000" lockStructure="1"/>
  <bookViews>
    <workbookView xWindow="-110" yWindow="-110" windowWidth="19420" windowHeight="11620" xr2:uid="{00000000-000D-0000-FFFF-FFFF00000000}"/>
  </bookViews>
  <sheets>
    <sheet name="Reken Maar!" sheetId="1" r:id="rId1"/>
  </sheets>
  <definedNames>
    <definedName name="_xlnm.Print_Titles" localSheetId="0">'Reken Maar!'!$5:$10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1" i="1" l="1"/>
  <c r="K159" i="1"/>
  <c r="B164" i="1" l="1"/>
  <c r="K205" i="1"/>
  <c r="K174" i="1"/>
  <c r="K138" i="1"/>
  <c r="K107" i="1"/>
  <c r="K76" i="1"/>
  <c r="K46" i="1"/>
  <c r="B222" i="1"/>
  <c r="B191" i="1"/>
  <c r="B155" i="1"/>
  <c r="B124" i="1"/>
  <c r="B93" i="1"/>
  <c r="B63" i="1"/>
  <c r="B60" i="1"/>
  <c r="B202" i="1"/>
  <c r="C202" i="1" s="1"/>
  <c r="K202" i="1" s="1"/>
  <c r="B203" i="1"/>
  <c r="C203" i="1" s="1"/>
  <c r="K203" i="1" s="1"/>
  <c r="B204" i="1"/>
  <c r="C204" i="1" s="1"/>
  <c r="K204" i="1" s="1"/>
  <c r="B171" i="1"/>
  <c r="C171" i="1" s="1"/>
  <c r="K171" i="1" s="1"/>
  <c r="B172" i="1"/>
  <c r="C172" i="1" s="1"/>
  <c r="K172" i="1" s="1"/>
  <c r="B173" i="1"/>
  <c r="C173" i="1" s="1"/>
  <c r="K173" i="1" s="1"/>
  <c r="B135" i="1"/>
  <c r="C135" i="1" s="1"/>
  <c r="K135" i="1" s="1"/>
  <c r="B136" i="1"/>
  <c r="C136" i="1" s="1"/>
  <c r="K136" i="1" s="1"/>
  <c r="B137" i="1"/>
  <c r="C137" i="1" s="1"/>
  <c r="K137" i="1" s="1"/>
  <c r="B104" i="1"/>
  <c r="C104" i="1" s="1"/>
  <c r="K104" i="1" s="1"/>
  <c r="B105" i="1"/>
  <c r="C105" i="1" s="1"/>
  <c r="K105" i="1" s="1"/>
  <c r="B106" i="1"/>
  <c r="C106" i="1" s="1"/>
  <c r="K106" i="1" s="1"/>
  <c r="B74" i="1"/>
  <c r="C74" i="1" s="1"/>
  <c r="K74" i="1" s="1"/>
  <c r="B75" i="1"/>
  <c r="C75" i="1" s="1"/>
  <c r="K75" i="1" s="1"/>
  <c r="B73" i="1"/>
  <c r="C73" i="1" s="1"/>
  <c r="K73" i="1" s="1"/>
  <c r="B45" i="1"/>
  <c r="C45" i="1" s="1"/>
  <c r="K45" i="1" s="1"/>
  <c r="B44" i="1"/>
  <c r="C44" i="1" s="1"/>
  <c r="K44" i="1" s="1"/>
  <c r="C60" i="1" l="1"/>
  <c r="K60" i="1" s="1"/>
  <c r="B220" i="1" l="1"/>
  <c r="C220" i="1" s="1"/>
  <c r="K220" i="1" s="1"/>
  <c r="B189" i="1"/>
  <c r="C189" i="1" s="1"/>
  <c r="K189" i="1" s="1"/>
  <c r="B153" i="1"/>
  <c r="C153" i="1" s="1"/>
  <c r="K153" i="1" s="1"/>
  <c r="B122" i="1"/>
  <c r="C122" i="1" s="1"/>
  <c r="K122" i="1" s="1"/>
  <c r="B91" i="1"/>
  <c r="C91" i="1" s="1"/>
  <c r="K91" i="1" s="1"/>
  <c r="B61" i="1"/>
  <c r="C61" i="1" s="1"/>
  <c r="K61" i="1" s="1"/>
  <c r="B58" i="1" l="1"/>
  <c r="B212" i="1" l="1"/>
  <c r="B213" i="1"/>
  <c r="B214" i="1"/>
  <c r="B181" i="1"/>
  <c r="B182" i="1"/>
  <c r="B183" i="1"/>
  <c r="B145" i="1"/>
  <c r="B146" i="1"/>
  <c r="B147" i="1"/>
  <c r="B114" i="1"/>
  <c r="B115" i="1"/>
  <c r="B116" i="1"/>
  <c r="B83" i="1"/>
  <c r="B84" i="1"/>
  <c r="B85" i="1"/>
  <c r="B51" i="1"/>
  <c r="C51" i="1" s="1"/>
  <c r="B52" i="1"/>
  <c r="C52" i="1" s="1"/>
  <c r="B53" i="1"/>
  <c r="C53" i="1" s="1"/>
  <c r="C223" i="1" l="1"/>
  <c r="K223" i="1" s="1"/>
  <c r="C222" i="1"/>
  <c r="K222" i="1" s="1"/>
  <c r="C192" i="1"/>
  <c r="K192" i="1" s="1"/>
  <c r="C191" i="1"/>
  <c r="K191" i="1" s="1"/>
  <c r="C156" i="1"/>
  <c r="K156" i="1" s="1"/>
  <c r="C155" i="1"/>
  <c r="K155" i="1" s="1"/>
  <c r="K125" i="1"/>
  <c r="C124" i="1"/>
  <c r="K124" i="1" s="1"/>
  <c r="K94" i="1"/>
  <c r="C93" i="1"/>
  <c r="K93" i="1" s="1"/>
  <c r="C64" i="1"/>
  <c r="K64" i="1" s="1"/>
  <c r="C63" i="1"/>
  <c r="K63" i="1" s="1"/>
  <c r="C213" i="1"/>
  <c r="K213" i="1" s="1"/>
  <c r="C214" i="1"/>
  <c r="K214" i="1" s="1"/>
  <c r="B215" i="1"/>
  <c r="C215" i="1" s="1"/>
  <c r="K215" i="1" s="1"/>
  <c r="B216" i="1"/>
  <c r="C216" i="1" s="1"/>
  <c r="K216" i="1" s="1"/>
  <c r="B217" i="1"/>
  <c r="C217" i="1" s="1"/>
  <c r="K217" i="1" s="1"/>
  <c r="C212" i="1"/>
  <c r="K212" i="1" s="1"/>
  <c r="C182" i="1"/>
  <c r="K182" i="1" s="1"/>
  <c r="C183" i="1"/>
  <c r="K183" i="1" s="1"/>
  <c r="B184" i="1"/>
  <c r="C184" i="1" s="1"/>
  <c r="K184" i="1" s="1"/>
  <c r="B185" i="1"/>
  <c r="C185" i="1" s="1"/>
  <c r="K185" i="1" s="1"/>
  <c r="B186" i="1"/>
  <c r="C186" i="1" s="1"/>
  <c r="K186" i="1" s="1"/>
  <c r="C181" i="1"/>
  <c r="K181" i="1" s="1"/>
  <c r="C146" i="1"/>
  <c r="K146" i="1" s="1"/>
  <c r="C147" i="1"/>
  <c r="K147" i="1" s="1"/>
  <c r="B148" i="1"/>
  <c r="C148" i="1" s="1"/>
  <c r="K148" i="1" s="1"/>
  <c r="B149" i="1"/>
  <c r="C149" i="1" s="1"/>
  <c r="K149" i="1" s="1"/>
  <c r="B150" i="1"/>
  <c r="C150" i="1" s="1"/>
  <c r="K150" i="1" s="1"/>
  <c r="C145" i="1"/>
  <c r="K145" i="1" s="1"/>
  <c r="C115" i="1"/>
  <c r="K115" i="1" s="1"/>
  <c r="C116" i="1"/>
  <c r="K116" i="1" s="1"/>
  <c r="B117" i="1"/>
  <c r="C117" i="1" s="1"/>
  <c r="K117" i="1" s="1"/>
  <c r="B118" i="1"/>
  <c r="C118" i="1" s="1"/>
  <c r="K118" i="1" s="1"/>
  <c r="B119" i="1"/>
  <c r="C119" i="1" s="1"/>
  <c r="K119" i="1" s="1"/>
  <c r="C114" i="1"/>
  <c r="K114" i="1" s="1"/>
  <c r="C84" i="1"/>
  <c r="K84" i="1" s="1"/>
  <c r="C85" i="1"/>
  <c r="K85" i="1" s="1"/>
  <c r="B86" i="1"/>
  <c r="C86" i="1" s="1"/>
  <c r="K86" i="1" s="1"/>
  <c r="B87" i="1"/>
  <c r="C87" i="1" s="1"/>
  <c r="K87" i="1" s="1"/>
  <c r="B88" i="1"/>
  <c r="C88" i="1" s="1"/>
  <c r="K88" i="1" s="1"/>
  <c r="C83" i="1"/>
  <c r="K83" i="1" s="1"/>
  <c r="B54" i="1"/>
  <c r="B55" i="1"/>
  <c r="B56" i="1"/>
  <c r="B201" i="1"/>
  <c r="C201" i="1" s="1"/>
  <c r="K201" i="1" s="1"/>
  <c r="B170" i="1"/>
  <c r="C170" i="1" s="1"/>
  <c r="K170" i="1" s="1"/>
  <c r="B134" i="1"/>
  <c r="C134" i="1" s="1"/>
  <c r="K134" i="1" s="1"/>
  <c r="B103" i="1"/>
  <c r="C103" i="1" s="1"/>
  <c r="K103" i="1" s="1"/>
  <c r="B219" i="1"/>
  <c r="C219" i="1" s="1"/>
  <c r="K219" i="1" s="1"/>
  <c r="B207" i="1"/>
  <c r="C207" i="1" s="1"/>
  <c r="K207" i="1" s="1"/>
  <c r="B208" i="1"/>
  <c r="C208" i="1" s="1"/>
  <c r="K208" i="1" s="1"/>
  <c r="B209" i="1"/>
  <c r="C209" i="1" s="1"/>
  <c r="K209" i="1" s="1"/>
  <c r="B210" i="1"/>
  <c r="C210" i="1" s="1"/>
  <c r="K210" i="1" s="1"/>
  <c r="B211" i="1"/>
  <c r="C211" i="1" s="1"/>
  <c r="K211" i="1" s="1"/>
  <c r="B206" i="1"/>
  <c r="C206" i="1" s="1"/>
  <c r="K206" i="1" s="1"/>
  <c r="B196" i="1"/>
  <c r="C196" i="1" s="1"/>
  <c r="K196" i="1" s="1"/>
  <c r="B197" i="1"/>
  <c r="C197" i="1" s="1"/>
  <c r="K197" i="1" s="1"/>
  <c r="B198" i="1"/>
  <c r="C198" i="1" s="1"/>
  <c r="K198" i="1" s="1"/>
  <c r="B199" i="1"/>
  <c r="C199" i="1" s="1"/>
  <c r="K199" i="1" s="1"/>
  <c r="B200" i="1"/>
  <c r="C200" i="1" s="1"/>
  <c r="K200" i="1" s="1"/>
  <c r="B195" i="1"/>
  <c r="C195" i="1" s="1"/>
  <c r="K195" i="1" s="1"/>
  <c r="B188" i="1"/>
  <c r="C188" i="1" s="1"/>
  <c r="K188" i="1" s="1"/>
  <c r="B176" i="1"/>
  <c r="C176" i="1" s="1"/>
  <c r="K176" i="1" s="1"/>
  <c r="B177" i="1"/>
  <c r="C177" i="1" s="1"/>
  <c r="K177" i="1" s="1"/>
  <c r="B178" i="1"/>
  <c r="C178" i="1" s="1"/>
  <c r="K178" i="1" s="1"/>
  <c r="B179" i="1"/>
  <c r="C179" i="1" s="1"/>
  <c r="K179" i="1" s="1"/>
  <c r="B180" i="1"/>
  <c r="C180" i="1" s="1"/>
  <c r="K180" i="1" s="1"/>
  <c r="B175" i="1"/>
  <c r="C175" i="1" s="1"/>
  <c r="K175" i="1" s="1"/>
  <c r="B165" i="1"/>
  <c r="C165" i="1" s="1"/>
  <c r="K165" i="1" s="1"/>
  <c r="B166" i="1"/>
  <c r="C166" i="1" s="1"/>
  <c r="K166" i="1" s="1"/>
  <c r="B167" i="1"/>
  <c r="C167" i="1" s="1"/>
  <c r="K167" i="1" s="1"/>
  <c r="B168" i="1"/>
  <c r="C168" i="1" s="1"/>
  <c r="K168" i="1" s="1"/>
  <c r="B169" i="1"/>
  <c r="C169" i="1" s="1"/>
  <c r="K169" i="1" s="1"/>
  <c r="C164" i="1"/>
  <c r="K164" i="1" s="1"/>
  <c r="B152" i="1"/>
  <c r="C152" i="1" s="1"/>
  <c r="K152" i="1" s="1"/>
  <c r="B140" i="1"/>
  <c r="B141" i="1"/>
  <c r="B142" i="1"/>
  <c r="B143" i="1"/>
  <c r="B144" i="1"/>
  <c r="B139" i="1"/>
  <c r="C139" i="1" s="1"/>
  <c r="K139" i="1" s="1"/>
  <c r="B129" i="1"/>
  <c r="C129" i="1" s="1"/>
  <c r="K129" i="1" s="1"/>
  <c r="B130" i="1"/>
  <c r="C130" i="1" s="1"/>
  <c r="K130" i="1" s="1"/>
  <c r="B131" i="1"/>
  <c r="C131" i="1" s="1"/>
  <c r="K131" i="1" s="1"/>
  <c r="B132" i="1"/>
  <c r="C132" i="1" s="1"/>
  <c r="K132" i="1" s="1"/>
  <c r="B133" i="1"/>
  <c r="C133" i="1" s="1"/>
  <c r="K133" i="1" s="1"/>
  <c r="B128" i="1"/>
  <c r="C128" i="1" s="1"/>
  <c r="K128" i="1" s="1"/>
  <c r="B98" i="1"/>
  <c r="C98" i="1" s="1"/>
  <c r="K98" i="1" s="1"/>
  <c r="B99" i="1"/>
  <c r="C99" i="1" s="1"/>
  <c r="K99" i="1" s="1"/>
  <c r="B100" i="1"/>
  <c r="C100" i="1" s="1"/>
  <c r="K100" i="1" s="1"/>
  <c r="B101" i="1"/>
  <c r="C101" i="1" s="1"/>
  <c r="K101" i="1" s="1"/>
  <c r="B102" i="1"/>
  <c r="C102" i="1" s="1"/>
  <c r="K102" i="1" s="1"/>
  <c r="B97" i="1"/>
  <c r="C97" i="1" s="1"/>
  <c r="K97" i="1" s="1"/>
  <c r="B121" i="1"/>
  <c r="C121" i="1" s="1"/>
  <c r="K121" i="1" s="1"/>
  <c r="B109" i="1"/>
  <c r="C109" i="1" s="1"/>
  <c r="K109" i="1" s="1"/>
  <c r="B110" i="1"/>
  <c r="C110" i="1" s="1"/>
  <c r="K110" i="1" s="1"/>
  <c r="B111" i="1"/>
  <c r="C111" i="1" s="1"/>
  <c r="K111" i="1" s="1"/>
  <c r="B112" i="1"/>
  <c r="C112" i="1" s="1"/>
  <c r="K112" i="1" s="1"/>
  <c r="B113" i="1"/>
  <c r="C113" i="1" s="1"/>
  <c r="K113" i="1" s="1"/>
  <c r="B108" i="1"/>
  <c r="C108" i="1" s="1"/>
  <c r="K108" i="1" s="1"/>
  <c r="B90" i="1"/>
  <c r="C90" i="1" s="1"/>
  <c r="K90" i="1" s="1"/>
  <c r="B78" i="1"/>
  <c r="C78" i="1" s="1"/>
  <c r="K78" i="1" s="1"/>
  <c r="B79" i="1"/>
  <c r="C79" i="1" s="1"/>
  <c r="K79" i="1" s="1"/>
  <c r="B80" i="1"/>
  <c r="C80" i="1" s="1"/>
  <c r="K80" i="1" s="1"/>
  <c r="B81" i="1"/>
  <c r="C81" i="1" s="1"/>
  <c r="K81" i="1" s="1"/>
  <c r="B82" i="1"/>
  <c r="C82" i="1" s="1"/>
  <c r="K82" i="1" s="1"/>
  <c r="B77" i="1"/>
  <c r="C77" i="1" s="1"/>
  <c r="K77" i="1" s="1"/>
  <c r="B72" i="1"/>
  <c r="C72" i="1" s="1"/>
  <c r="K72" i="1" s="1"/>
  <c r="B68" i="1"/>
  <c r="C68" i="1" s="1"/>
  <c r="K68" i="1" s="1"/>
  <c r="B69" i="1"/>
  <c r="C69" i="1" s="1"/>
  <c r="K69" i="1" s="1"/>
  <c r="B70" i="1"/>
  <c r="C70" i="1" s="1"/>
  <c r="K70" i="1" s="1"/>
  <c r="B71" i="1"/>
  <c r="C71" i="1" s="1"/>
  <c r="K71" i="1" s="1"/>
  <c r="B67" i="1"/>
  <c r="C67" i="1" s="1"/>
  <c r="K67" i="1" s="1"/>
  <c r="B59" i="1"/>
  <c r="C59" i="1" s="1"/>
  <c r="K59" i="1" s="1"/>
  <c r="C58" i="1"/>
  <c r="K58" i="1" s="1"/>
  <c r="B48" i="1"/>
  <c r="C48" i="1" s="1"/>
  <c r="K48" i="1" s="1"/>
  <c r="B49" i="1"/>
  <c r="C49" i="1" s="1"/>
  <c r="K49" i="1" s="1"/>
  <c r="B50" i="1"/>
  <c r="C50" i="1" s="1"/>
  <c r="K50" i="1" s="1"/>
  <c r="B47" i="1"/>
  <c r="B40" i="1"/>
  <c r="C40" i="1" s="1"/>
  <c r="K40" i="1" s="1"/>
  <c r="B41" i="1"/>
  <c r="C41" i="1" s="1"/>
  <c r="K41" i="1" s="1"/>
  <c r="B42" i="1"/>
  <c r="C42" i="1" s="1"/>
  <c r="K42" i="1" s="1"/>
  <c r="B43" i="1"/>
  <c r="C43" i="1" s="1"/>
  <c r="K43" i="1" s="1"/>
  <c r="B39" i="1"/>
  <c r="K225" i="1" l="1"/>
  <c r="C39" i="1"/>
  <c r="K39" i="1" s="1"/>
  <c r="C47" i="1"/>
  <c r="K47" i="1" s="1"/>
  <c r="C141" i="1"/>
  <c r="K141" i="1" s="1"/>
  <c r="C144" i="1"/>
  <c r="K144" i="1" s="1"/>
  <c r="C140" i="1"/>
  <c r="K140" i="1" s="1"/>
  <c r="C143" i="1"/>
  <c r="K143" i="1" s="1"/>
  <c r="C142" i="1"/>
  <c r="K142" i="1" s="1"/>
  <c r="C54" i="1"/>
  <c r="K54" i="1" s="1"/>
  <c r="K51" i="1"/>
  <c r="K53" i="1"/>
  <c r="C55" i="1"/>
  <c r="K55" i="1" s="1"/>
  <c r="C56" i="1"/>
  <c r="K56" i="1" s="1"/>
  <c r="K52" i="1"/>
  <c r="K224" i="1" l="1"/>
</calcChain>
</file>

<file path=xl/sharedStrings.xml><?xml version="1.0" encoding="utf-8"?>
<sst xmlns="http://schemas.openxmlformats.org/spreadsheetml/2006/main" count="515" uniqueCount="371">
  <si>
    <t>Prijslijst 2024</t>
  </si>
  <si>
    <t>STAP 1: Vul de gegevens van uw school in. Dit is een prijslijst en geen bestelformulier. Bestel via de webshop + de licenties via Bingel.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</si>
  <si>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</si>
  <si>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</si>
  <si>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</si>
  <si>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</si>
  <si>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</si>
  <si>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</si>
  <si>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</si>
  <si>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</si>
  <si>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</si>
  <si>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</si>
  <si>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</si>
  <si>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</si>
  <si>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</si>
  <si>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</si>
  <si>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3: FACULTATIEF: Duid aan wat u NIET wilt bestellen (meer informatie over de materialen: rekenmaar.be/materiaal)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</si>
  <si>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 xml:space="preserve"> Rekenwijzer voor leerjaar 3, 4, 5 en 6 en Reken Maar! verder oefenschriften)</t>
    </r>
  </si>
  <si>
    <t>Mijn school wenst GEEN papieren toetsmap, zorgmap, remediërings- en verrijkingsmap te bestellen aangezien die digitaal in Bingel Max zitten.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</si>
  <si>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</si>
  <si>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</si>
  <si>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</si>
  <si>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</si>
  <si>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</si>
  <si>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</si>
  <si>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KLEUTERS</t>
  </si>
  <si>
    <t xml:space="preserve">  Reken Maar! kleuter inspiratie- en kopieermap</t>
  </si>
  <si>
    <t>978-94-647-0018-3</t>
  </si>
  <si>
    <t xml:space="preserve">  Reken Maar! klaspop Hedvig (optioneel)</t>
  </si>
  <si>
    <t>978-94-641-7269-0</t>
  </si>
  <si>
    <t>LEERJAAR 1</t>
  </si>
  <si>
    <t>Leerlingenmateriaal</t>
  </si>
  <si>
    <t xml:space="preserve">  Reken Maar! 1 - werkschrift a</t>
  </si>
  <si>
    <t>978-90-306-8089-5</t>
  </si>
  <si>
    <t>∞</t>
  </si>
  <si>
    <t xml:space="preserve">  Reken Maar! 1 - werkschrift b</t>
  </si>
  <si>
    <t>978-90-306-8129-8</t>
  </si>
  <si>
    <t xml:space="preserve">  Reken Maar! 1 - werkschrift c</t>
  </si>
  <si>
    <t>978-90-306-8131-1</t>
  </si>
  <si>
    <t xml:space="preserve">  Reken Maar! 1 - werkschrift d</t>
  </si>
  <si>
    <t>978-90-306-8133-5</t>
  </si>
  <si>
    <t xml:space="preserve">  Reken Maar! 1 - groeiboekje</t>
  </si>
  <si>
    <t>978-90-306-8290-5</t>
  </si>
  <si>
    <t xml:space="preserve">  Reken Maar! verder 1 - oefenschrift a/b</t>
  </si>
  <si>
    <t>978-90-306-9764-0</t>
  </si>
  <si>
    <t>±</t>
  </si>
  <si>
    <t xml:space="preserve">  Reken Maar! verder 1 - oefenschrift c/d</t>
  </si>
  <si>
    <t>978-90-306-9765-7</t>
  </si>
  <si>
    <t>Leerkrachtenmateriaal</t>
  </si>
  <si>
    <t xml:space="preserve">  Reken Maar! 1 - werkschrift a correctiesleutel</t>
  </si>
  <si>
    <t>978-90-306-8177-9</t>
  </si>
  <si>
    <t xml:space="preserve">  Reken Maar! 1 - werkschrift b correctiesleutel</t>
  </si>
  <si>
    <t>978-90-306-8128-1</t>
  </si>
  <si>
    <t xml:space="preserve">  Reken Maar! 1 - werkschrift c correctiesleutel</t>
  </si>
  <si>
    <t>978-90-306-8130-4</t>
  </si>
  <si>
    <t xml:space="preserve">  Reken Maar! 1 - werkschrift d correctiesleutel</t>
  </si>
  <si>
    <t>978-90-306-8132-8</t>
  </si>
  <si>
    <t xml:space="preserve">  Reken Maar! 1 - handleiding deel 1 inclusief kopieerbladen</t>
  </si>
  <si>
    <t>978-90-306-8340-7</t>
  </si>
  <si>
    <t>B</t>
  </si>
  <si>
    <t xml:space="preserve">  Reken Maar! 1 - handleiding deel 2 inclusief kopieerbladen</t>
  </si>
  <si>
    <t>978-90-306-8397-1</t>
  </si>
  <si>
    <t xml:space="preserve">  Reken Maar! 1 - handleiding deel 3 inclusief kopieerbladen</t>
  </si>
  <si>
    <t>978-90-306-8398-8</t>
  </si>
  <si>
    <t xml:space="preserve">  Reken Maar! 1 - toetsmap met correctiesleutel</t>
  </si>
  <si>
    <t>978-90-306-8342-1</t>
  </si>
  <si>
    <t xml:space="preserve">  Reken Maar! 1 - remediëring- en verrijking met correctiesleutel - 2 mappen</t>
  </si>
  <si>
    <t>978-90-306-8341-4</t>
  </si>
  <si>
    <t xml:space="preserve">  Reken Maar! 1 - zorgmap</t>
  </si>
  <si>
    <t>978-90-306-8343-8</t>
  </si>
  <si>
    <t>Klasmateriaal</t>
  </si>
  <si>
    <t xml:space="preserve">  Reken Maar! 1 - rekendoos</t>
  </si>
  <si>
    <t>978-90-306-8364-3</t>
  </si>
  <si>
    <t xml:space="preserve">  Reken Maar! 1 - wandplaten</t>
  </si>
  <si>
    <t>978-90-306-8607-1</t>
  </si>
  <si>
    <t xml:space="preserve">  Reken Maar! 1 - vertelplaten Gebonk op Bonk</t>
  </si>
  <si>
    <t>978-90-306-9302-4</t>
  </si>
  <si>
    <t xml:space="preserve">  Reken Maar! 1 - beloningsstickers</t>
  </si>
  <si>
    <t>978-90-306-8884-6</t>
  </si>
  <si>
    <t>Digitale ondersteuning (zie onderaan)</t>
  </si>
  <si>
    <t xml:space="preserve">  Reken Maar! 1 - Bingel Max</t>
  </si>
  <si>
    <t>978-90-306-8619-4</t>
  </si>
  <si>
    <t xml:space="preserve">  Reken Maar! 1 - Bingel Plus</t>
  </si>
  <si>
    <t>978-90-306-8625-5</t>
  </si>
  <si>
    <t>LEERJAAR 2</t>
  </si>
  <si>
    <t xml:space="preserve">  Reken Maar! 2 - werkschrift a</t>
  </si>
  <si>
    <t>978-90-306-8135-9</t>
  </si>
  <si>
    <t xml:space="preserve">  Reken Maar! 2 - werkschrift b</t>
  </si>
  <si>
    <t>978-90-306-8137-3</t>
  </si>
  <si>
    <t xml:space="preserve">  Reken Maar! 2 - werkschrift c</t>
  </si>
  <si>
    <t>978-90-306-8139-7</t>
  </si>
  <si>
    <t xml:space="preserve">  Reken Maar! 2 - werkschrift d</t>
  </si>
  <si>
    <t>978-90-306-8141-0</t>
  </si>
  <si>
    <t xml:space="preserve">  Reken Maar! 2 - werkschrift e</t>
  </si>
  <si>
    <t>978-90-306-8293-6</t>
  </si>
  <si>
    <t xml:space="preserve">  Reken Maar! 2 - werkschrift f</t>
  </si>
  <si>
    <t>978-90-306-8295-0</t>
  </si>
  <si>
    <t xml:space="preserve">  Reken Maar! verder 2 - oefenschrift a/b</t>
  </si>
  <si>
    <t>978-90-306-9766-4</t>
  </si>
  <si>
    <t xml:space="preserve">  Reken Maar! verder 2 - oefenschrift c/d</t>
  </si>
  <si>
    <t>978-90-306-9767-1</t>
  </si>
  <si>
    <t xml:space="preserve">  Reken Maar! verder 2 - oefenschrift e/f</t>
  </si>
  <si>
    <t>978-90-306-9768-8</t>
  </si>
  <si>
    <t xml:space="preserve">  Reken Maar! 2 - werkschrift a correctiesleutel</t>
  </si>
  <si>
    <t>978-90-306-8134-2</t>
  </si>
  <si>
    <t xml:space="preserve">  Reken Maar! 2 - werkschrift b correctiesleutel</t>
  </si>
  <si>
    <t>978-90-306-8136-6</t>
  </si>
  <si>
    <t xml:space="preserve">  Reken Maar! 2 - werkschrift c correctiesleutel</t>
  </si>
  <si>
    <t>978-90-306-8138-0</t>
  </si>
  <si>
    <t xml:space="preserve">  Reken Maar! 2 - werkschrift d correctiesleutel</t>
  </si>
  <si>
    <t>978-90-306-8140-3</t>
  </si>
  <si>
    <t xml:space="preserve">  Reken Maar! 2 - werkschrift e correctiesleutel</t>
  </si>
  <si>
    <t>978-90-306-8292-9</t>
  </si>
  <si>
    <t xml:space="preserve">  Reken Maar! 2 - werkschrift f correctiesleutel</t>
  </si>
  <si>
    <t>978-90-306-8294-3</t>
  </si>
  <si>
    <t xml:space="preserve">  Reken Maar! 2 - handleiding deel 1 inclusief kopieerbladen</t>
  </si>
  <si>
    <t>978-90-306-8344-5</t>
  </si>
  <si>
    <t xml:space="preserve">  Reken Maar! 2 - handleiding deel 2 inclusief kopieerbladen</t>
  </si>
  <si>
    <t>978-90-306-8399-5</t>
  </si>
  <si>
    <t xml:space="preserve">  Reken Maar! 2 - handleiding deel 3 inclusief kopieerbladen</t>
  </si>
  <si>
    <t>978-90-306-8400-8</t>
  </si>
  <si>
    <t xml:space="preserve">  Reken Maar! 2 - toetsmap met correctiesleutel</t>
  </si>
  <si>
    <t>978-90-306-8346-9</t>
  </si>
  <si>
    <t xml:space="preserve">  Reken Maar! 2 - remediëring- en verrijking met correctiesleutel - 2 mappen</t>
  </si>
  <si>
    <t>978-90-306-8345-2</t>
  </si>
  <si>
    <t xml:space="preserve">  Reken Maar! 2 - zorgmap</t>
  </si>
  <si>
    <t>978-90-306-8347-6</t>
  </si>
  <si>
    <t xml:space="preserve">  Reken Maar! 2 - wandplaten</t>
  </si>
  <si>
    <t>978-90-306-8608-8</t>
  </si>
  <si>
    <t xml:space="preserve">  Reken Maar! 2 - beloningsstickers</t>
  </si>
  <si>
    <t>978-90-306-8885-3</t>
  </si>
  <si>
    <t xml:space="preserve">  Reken Maar! 2 - Bingel Max</t>
  </si>
  <si>
    <t>978-90-306-8620-0</t>
  </si>
  <si>
    <t xml:space="preserve">  Reken Maar! 2 - Bingel Plus</t>
  </si>
  <si>
    <t>978-90-306-8626-2</t>
  </si>
  <si>
    <t>LEERJAAR 3</t>
  </si>
  <si>
    <t xml:space="preserve">  Reken Maar! 3 - werkschrift a</t>
  </si>
  <si>
    <t>978-90-306-8146-5</t>
  </si>
  <si>
    <t xml:space="preserve">  Reken Maar! 3 - werkschrift b</t>
  </si>
  <si>
    <t>978-90-306-8148-9</t>
  </si>
  <si>
    <t xml:space="preserve">  Reken Maar! 3 - werkschrift c</t>
  </si>
  <si>
    <t>978-90-306-8150-2</t>
  </si>
  <si>
    <t xml:space="preserve">  Reken Maar! 3 - werkschrift d</t>
  </si>
  <si>
    <t>978-90-306-8297-4</t>
  </si>
  <si>
    <t xml:space="preserve">  Reken Maar! 3 - werkschrift e</t>
  </si>
  <si>
    <t>978-90-306-8299-8</t>
  </si>
  <si>
    <t xml:space="preserve">  Reken Maar! 3 - werkschrift f</t>
  </si>
  <si>
    <t>978-90-306-8301-8</t>
  </si>
  <si>
    <t xml:space="preserve">  Reken Maar! 3 - rekenwijzer</t>
  </si>
  <si>
    <t>978-90-306-8144-1</t>
  </si>
  <si>
    <t xml:space="preserve">  Reken Maar! verder 3 - oefenschrift a/b</t>
  </si>
  <si>
    <t>978-90-306-9769-5</t>
  </si>
  <si>
    <t xml:space="preserve">  Reken Maar! verder 3 - oefenschrift c/d</t>
  </si>
  <si>
    <t>978-90-306-9770-1</t>
  </si>
  <si>
    <t xml:space="preserve">  Reken Maar! verder 3 - oefenschrift e/f</t>
  </si>
  <si>
    <t>978-90-306-9771-8</t>
  </si>
  <si>
    <t xml:space="preserve">  Reken Maar! 3 - werkschrift a correctiesleutel</t>
  </si>
  <si>
    <t>978-90-306-8145-8</t>
  </si>
  <si>
    <t xml:space="preserve">  Reken Maar! 3 - werkschrift b correctiesleutel</t>
  </si>
  <si>
    <t>978-90-306-8147-2</t>
  </si>
  <si>
    <t xml:space="preserve">  Reken Maar! 3 - werkschrift c correctiesleutel</t>
  </si>
  <si>
    <t>978-90-306-8149-6</t>
  </si>
  <si>
    <t xml:space="preserve">  Reken Maar! 3 - werkschrift d correctiesleutel</t>
  </si>
  <si>
    <t>978-90-306-8296-7</t>
  </si>
  <si>
    <t xml:space="preserve">  Reken Maar! 3 - werkschrift e correctiesleutel</t>
  </si>
  <si>
    <t>978-90-306-8298-1</t>
  </si>
  <si>
    <t xml:space="preserve">  Reken Maar! 3 - werkschrift f correctiesleutel</t>
  </si>
  <si>
    <t>978-90-306-8300-1</t>
  </si>
  <si>
    <t xml:space="preserve">  Reken Maar! 3 - handleiding deel 1 inclusief kopieerbladen</t>
  </si>
  <si>
    <t>978-90-306-8348-3</t>
  </si>
  <si>
    <t xml:space="preserve">  Reken Maar! 3 - handleiding deel 2 inclusief kopieerbladen</t>
  </si>
  <si>
    <t>978-90-306-8401-5</t>
  </si>
  <si>
    <t xml:space="preserve">  Reken Maar! 3 - handleiding deel 3 inclusief kopieerbladen</t>
  </si>
  <si>
    <t>978-90-306-8402-2</t>
  </si>
  <si>
    <t xml:space="preserve">  Reken Maar! 3 - toetsmap met correctiesleutel</t>
  </si>
  <si>
    <t>978-90-306-8350-6</t>
  </si>
  <si>
    <t xml:space="preserve">  Reken Maar! 3 - remediëring- en verrijking met correctiesleutel - 3 mappen</t>
  </si>
  <si>
    <t>978-90-306-8349-0</t>
  </si>
  <si>
    <t xml:space="preserve">  Reken Maar! 3 - zorgmap</t>
  </si>
  <si>
    <t>978-90-306-8351-3</t>
  </si>
  <si>
    <t xml:space="preserve">  Reken Maar! 3 - wandplaten</t>
  </si>
  <si>
    <t>978-90-306-8609-5</t>
  </si>
  <si>
    <t xml:space="preserve">  Reken Maar! 3 - beloningsstickers</t>
  </si>
  <si>
    <t>978-90-306-8886-0</t>
  </si>
  <si>
    <t xml:space="preserve">  Reken Maar! 3 - Bingel Max</t>
  </si>
  <si>
    <t>978-90-306-8621-7</t>
  </si>
  <si>
    <t xml:space="preserve">  Reken Maar! 3 - Bingel Plus</t>
  </si>
  <si>
    <t>978-90-306-8627-9</t>
  </si>
  <si>
    <t>LEERJAAR 4</t>
  </si>
  <si>
    <t xml:space="preserve">  Reken Maar! 4 - werkschrift a</t>
  </si>
  <si>
    <t>978-90-306-8155-7</t>
  </si>
  <si>
    <t xml:space="preserve">  Reken Maar! 4 - werkschrift b</t>
  </si>
  <si>
    <t>978-90-306-8157-1</t>
  </si>
  <si>
    <t xml:space="preserve">  Reken Maar! 4 - werkschrift c</t>
  </si>
  <si>
    <t>978-90-306-8159-5</t>
  </si>
  <si>
    <t xml:space="preserve">  Reken Maar! 4 - werkschrift d</t>
  </si>
  <si>
    <t>978-90-306-8303-2</t>
  </si>
  <si>
    <t xml:space="preserve">  Reken Maar! 4 - werkschrift e</t>
  </si>
  <si>
    <t>978-90-306-8305-6</t>
  </si>
  <si>
    <t xml:space="preserve">  Reken Maar! 4 - werkschrift f</t>
  </si>
  <si>
    <t>978-90-306-8307-0</t>
  </si>
  <si>
    <t xml:space="preserve">  Reken Maar! 4 - rekenwijzer</t>
  </si>
  <si>
    <t>978-90-306-8153-3</t>
  </si>
  <si>
    <t xml:space="preserve">  Reken Maar! verder 4 - oefenschrift a/b</t>
  </si>
  <si>
    <t>978-90-306-9772-5</t>
  </si>
  <si>
    <t xml:space="preserve">  Reken Maar! verder 4 - oefenschrift c/d</t>
  </si>
  <si>
    <t>978-90-306-9773-2</t>
  </si>
  <si>
    <t xml:space="preserve">  Reken Maar! verder 4 - oefenschrift e/f</t>
  </si>
  <si>
    <t>978-90-306-9774-9</t>
  </si>
  <si>
    <t xml:space="preserve">  Reken Maar! 4 - werkschrift a correctiesleutel</t>
  </si>
  <si>
    <t>978-90-306-8154-0</t>
  </si>
  <si>
    <t xml:space="preserve">  Reken Maar! 4 - werkschrift b correctiesleutel</t>
  </si>
  <si>
    <t>978-90-306-8156-4</t>
  </si>
  <si>
    <t xml:space="preserve">  Reken Maar! 4 - werkschrift c correctiesleutel</t>
  </si>
  <si>
    <t>978-90-306-8158-8</t>
  </si>
  <si>
    <t xml:space="preserve">  Reken Maar! 4 - werkschrift d correctiesleutel</t>
  </si>
  <si>
    <t>978-90-306-8302-5</t>
  </si>
  <si>
    <t xml:space="preserve">  Reken Maar! 4 - werkschrift e correctiesleutel</t>
  </si>
  <si>
    <t>978-90-306-8304-9</t>
  </si>
  <si>
    <t xml:space="preserve">  Reken Maar! 4 - werkschrift f correctiesleutel</t>
  </si>
  <si>
    <t>978-90-306-8306-3</t>
  </si>
  <si>
    <t xml:space="preserve">  Reken Maar! 4 - handleiding deel 1 inclusief kopieerbladen</t>
  </si>
  <si>
    <t>978-90-306-8352-0</t>
  </si>
  <si>
    <t xml:space="preserve">  Reken Maar! 4 - handleiding deel 2 inclusief kopieerbladen</t>
  </si>
  <si>
    <t>978-90-306-8403-9</t>
  </si>
  <si>
    <t xml:space="preserve">  Reken Maar! 4 - handleiding deel 3 inclusief kopieerbladen</t>
  </si>
  <si>
    <t>978-90-306-8404-6</t>
  </si>
  <si>
    <t xml:space="preserve">  Reken Maar! 4 - toetsmap met correctiesleutel</t>
  </si>
  <si>
    <t>978-90-306-8354-4</t>
  </si>
  <si>
    <t xml:space="preserve">  Reken Maar! 4 - remediëring- en verrijking met correctiesleutel - 4 mappen</t>
  </si>
  <si>
    <t>978-90-306-8353-7</t>
  </si>
  <si>
    <t xml:space="preserve">  Reken Maar! 4 - zorgmap</t>
  </si>
  <si>
    <t>978-90-306-8355-1</t>
  </si>
  <si>
    <t xml:space="preserve">  Reken Maar! 4 - wandplaten</t>
  </si>
  <si>
    <t>978-90-306-8610-1</t>
  </si>
  <si>
    <t xml:space="preserve">  Reken Maar! 4 - beloningsstickers</t>
  </si>
  <si>
    <t>978-90-306-8887-7</t>
  </si>
  <si>
    <t xml:space="preserve">  Reken Maar! 4 - Bingel Max</t>
  </si>
  <si>
    <t>978-90-306-8622-4</t>
  </si>
  <si>
    <t xml:space="preserve">  Reken Maar! 4 - Bingel Plus</t>
  </si>
  <si>
    <t>978-90-306-8628-6</t>
  </si>
  <si>
    <t>LEERJAAR 5: hier heb je de optie om Reken Maar! OF Reken Maar! basis digitaal te bestellen (zie voor meer info rekenmaar.be)</t>
  </si>
  <si>
    <t>OPTIE 1: Reken Maar! BASIS DIGITAAL</t>
  </si>
  <si>
    <t xml:space="preserve">  Reken Maar! 5 - basis digitaal pakket (12 blokken en licentie)</t>
  </si>
  <si>
    <t>978-94-647-0568-3</t>
  </si>
  <si>
    <t xml:space="preserve">  Reken Maar! 5 - basis digitaal pakket correctiesleutels</t>
  </si>
  <si>
    <t>N/B</t>
  </si>
  <si>
    <t xml:space="preserve">  Reken Maar! 5-6 - rekenwijzer</t>
  </si>
  <si>
    <t>978-90-306-8168-7</t>
  </si>
  <si>
    <t xml:space="preserve">OPTIE 2: Reken Maar! </t>
  </si>
  <si>
    <t xml:space="preserve">  Leerlingenmateriaal </t>
  </si>
  <si>
    <t xml:space="preserve">  Reken Maar! 5 - werkschrift a</t>
  </si>
  <si>
    <t>978-90-306-8163-2</t>
  </si>
  <si>
    <t xml:space="preserve">  Reken Maar! 5 - werkschrift b</t>
  </si>
  <si>
    <t>978-90-306-8165-6</t>
  </si>
  <si>
    <t xml:space="preserve">  Reken Maar! 5 - werkschrift c</t>
  </si>
  <si>
    <t>978-90-306-8167-0</t>
  </si>
  <si>
    <t xml:space="preserve">  Reken Maar! 5 - werkschrift d</t>
  </si>
  <si>
    <t>978-90-306-8309-4</t>
  </si>
  <si>
    <t xml:space="preserve">  Reken Maar! 5 - werkschrift e</t>
  </si>
  <si>
    <t>978-90-306-8311-7</t>
  </si>
  <si>
    <t xml:space="preserve">  Reken Maar! 5 - werkschrift f</t>
  </si>
  <si>
    <t>978-90-306-8313-1</t>
  </si>
  <si>
    <t xml:space="preserve">  Reken Maar! verder 5 - oefenschrift a/b</t>
  </si>
  <si>
    <t>978-90-306-9775-6</t>
  </si>
  <si>
    <t xml:space="preserve">  Reken Maar! verder 5 - oefenschrift c/d</t>
  </si>
  <si>
    <t>978-90-306-9776-3</t>
  </si>
  <si>
    <t xml:space="preserve">  Reken Maar! verder 5 - oefenschrift e/f</t>
  </si>
  <si>
    <t>978-90-306-9777-0</t>
  </si>
  <si>
    <t xml:space="preserve">  Leerkrachtenmateriaal</t>
  </si>
  <si>
    <t xml:space="preserve">  Reken Maar! 5 - werkschrift a correctiesleutel</t>
  </si>
  <si>
    <t>978-90-306-8162-5</t>
  </si>
  <si>
    <t xml:space="preserve">  Reken Maar! 5 - werkschrift b correctiesleutel</t>
  </si>
  <si>
    <t>978-90-306-8164-9</t>
  </si>
  <si>
    <t xml:space="preserve">  Reken Maar! 5 - werkschrift c correctiesleutel</t>
  </si>
  <si>
    <t>978-90-306-8166-3</t>
  </si>
  <si>
    <t xml:space="preserve">  Reken Maar! 5 - werkschrift d correctiesleutel</t>
  </si>
  <si>
    <t>978-90-306-8308-7</t>
  </si>
  <si>
    <t xml:space="preserve">  Reken Maar! 5 - werkschrift e correctiesleutel</t>
  </si>
  <si>
    <t>978-90-306-8310-0</t>
  </si>
  <si>
    <t xml:space="preserve">  Reken Maar! 5 - werkschrift f correctiesleutel</t>
  </si>
  <si>
    <t>978-90-306-8312-4</t>
  </si>
  <si>
    <t xml:space="preserve">  Reken Maar! 5 - handleiding deel 1 inclusief kopieerbladen</t>
  </si>
  <si>
    <t>978-90-306-8356-8</t>
  </si>
  <si>
    <t xml:space="preserve">  Reken Maar! 5 - handleiding deel 2 inclusief kopieerbladen</t>
  </si>
  <si>
    <t>978-90-306-8405-3</t>
  </si>
  <si>
    <t xml:space="preserve">  Reken Maar! 5 - handleiding deel 3 inclusief kopieerbladen</t>
  </si>
  <si>
    <t>978-90-306-8406-0</t>
  </si>
  <si>
    <t xml:space="preserve">  Reken Maar! 5 - toetsmap met correctiesleutel</t>
  </si>
  <si>
    <t>978-90-306-8358-2</t>
  </si>
  <si>
    <t xml:space="preserve">  Reken Maar! 5 - remediëring- en verrijking met correctiesleutel - 5 mappen</t>
  </si>
  <si>
    <t>978-90-306-8357-5</t>
  </si>
  <si>
    <t xml:space="preserve">  Reken Maar! 5 - zorgmap</t>
  </si>
  <si>
    <t>978-90-306-8359-9</t>
  </si>
  <si>
    <t xml:space="preserve">  Klasmateriaal</t>
  </si>
  <si>
    <t xml:space="preserve">  Reken Maar! 5 - wandplaten</t>
  </si>
  <si>
    <t>978-90-306-8611-8</t>
  </si>
  <si>
    <t xml:space="preserve">  Reken Maar! 5 - beloningsstickers</t>
  </si>
  <si>
    <t>978-90-306-8888-4</t>
  </si>
  <si>
    <t xml:space="preserve">  Digitale ondersteuning (zie onderaan)</t>
  </si>
  <si>
    <t xml:space="preserve">  Reken Maar! 5 - Bingel Max</t>
  </si>
  <si>
    <t>978-90-306-8623-1</t>
  </si>
  <si>
    <t xml:space="preserve">  Reken Maar! 5 - Bingel Plus</t>
  </si>
  <si>
    <t>978-90-306-8629-3</t>
  </si>
  <si>
    <t>LEERJAAR 6</t>
  </si>
  <si>
    <t xml:space="preserve">  Reken Maar! 6 - werkschrift a</t>
  </si>
  <si>
    <t>978-90-306-8172-4</t>
  </si>
  <si>
    <t xml:space="preserve">  Reken Maar! 6 - werkschrift b</t>
  </si>
  <si>
    <t>978-90-306-8174-8</t>
  </si>
  <si>
    <t xml:space="preserve">  Reken Maar! 6 - werkschrift c</t>
  </si>
  <si>
    <t>978-90-306-8176-2</t>
  </si>
  <si>
    <t xml:space="preserve">  Reken Maar! 6 - werkschrift d</t>
  </si>
  <si>
    <t>978-90-306-8315-5</t>
  </si>
  <si>
    <t xml:space="preserve">  Reken Maar! 6 - werkschrift e</t>
  </si>
  <si>
    <t>978-90-306-8317-9</t>
  </si>
  <si>
    <t xml:space="preserve">  Reken Maar! 6 - werkschrift f</t>
  </si>
  <si>
    <t>978-90-306-8319-3</t>
  </si>
  <si>
    <t xml:space="preserve">  Reken Maar! 5 -6 - rekenwijzer</t>
  </si>
  <si>
    <t xml:space="preserve">  Reken Maar! verder 6 - oefenschrift a/b</t>
  </si>
  <si>
    <t>978-90-306-9778-7</t>
  </si>
  <si>
    <t xml:space="preserve">  Reken Maar! verder 6 - oefenschrift c/d</t>
  </si>
  <si>
    <t>978-90-306-9779-4</t>
  </si>
  <si>
    <t xml:space="preserve">  Reken Maar! verder 6 - oefenschrift e/f</t>
  </si>
  <si>
    <t>978-90-306-9780-0</t>
  </si>
  <si>
    <t xml:space="preserve">  Reken Maar! 6 - werkschrift a correctiesleutel</t>
  </si>
  <si>
    <t>978-90-306-8171-7</t>
  </si>
  <si>
    <t xml:space="preserve">  Reken Maar! 6 - werkschrift b correctiesleutel</t>
  </si>
  <si>
    <t>978-90-306-8173-1</t>
  </si>
  <si>
    <t xml:space="preserve">  Reken Maar! 6 - werkschrift c correctiesleutel</t>
  </si>
  <si>
    <t>978-90-306-8175-5</t>
  </si>
  <si>
    <t xml:space="preserve">  Reken Maar! 6 - werkschrift d correctiesleutel</t>
  </si>
  <si>
    <t>978-90-306-8314-8</t>
  </si>
  <si>
    <t xml:space="preserve">  Reken Maar! 6 - werkschrift e correctiesleutel</t>
  </si>
  <si>
    <t>978-90-306-8316-2</t>
  </si>
  <si>
    <t xml:space="preserve">  Reken Maar! 6 - werkschrift f correctiesleutel</t>
  </si>
  <si>
    <t>978-90-306-8318-6</t>
  </si>
  <si>
    <t xml:space="preserve">  Reken Maar! 6 - handleiding deel 1 inclusief kopieerbladen</t>
  </si>
  <si>
    <t>978-90-306-8360-5</t>
  </si>
  <si>
    <t xml:space="preserve">  Reken Maar! 6 - handleiding deel 2 inclusief kopieerbladen</t>
  </si>
  <si>
    <t>978-90-306-8407-7</t>
  </si>
  <si>
    <t xml:space="preserve">  Reken Maar! 6 - handleiding deel 3 inclusief kopieerbladen</t>
  </si>
  <si>
    <t>978-90-306-8408-4</t>
  </si>
  <si>
    <t xml:space="preserve">  Reken Maar! 6 - toetsmap met correctiesleutel</t>
  </si>
  <si>
    <t>978-90-306-8362-9</t>
  </si>
  <si>
    <t xml:space="preserve">  Reken Maar! 6 - remediëring- en verrijking met correctiesleutel - 6 mappen</t>
  </si>
  <si>
    <t>978-90-306-8361-2</t>
  </si>
  <si>
    <t xml:space="preserve">  Reken Maar! 6 - zorgmap</t>
  </si>
  <si>
    <t>978-90-306-8363-6</t>
  </si>
  <si>
    <t xml:space="preserve">  Reken Maar! 6 - wandplaten</t>
  </si>
  <si>
    <t>978-90-306-8612-5</t>
  </si>
  <si>
    <t xml:space="preserve">  Reken Maar! 6 - beloningsstickers</t>
  </si>
  <si>
    <t>978-90-306-8889-1</t>
  </si>
  <si>
    <t xml:space="preserve">  Reken Maar! 6 - Bingel Max</t>
  </si>
  <si>
    <t>978-90-306-8624-8</t>
  </si>
  <si>
    <t xml:space="preserve">  Reken Maar! 6 - Bingel Plus</t>
  </si>
  <si>
    <t>978-90-306-8630-9</t>
  </si>
  <si>
    <t>TOTALE PRIJS</t>
  </si>
  <si>
    <t xml:space="preserve">   -&gt; JAARLIJKSE PRIJS (obv prijzen 2024)</t>
  </si>
  <si>
    <t>Digitale ondersteuning bij Reken Maar! via Bingel</t>
  </si>
  <si>
    <t>Meer informatie over de Bingel-licenties vind je op:</t>
  </si>
  <si>
    <t>www.vanin.be/bingel/licenties</t>
  </si>
  <si>
    <t>De Bingellicenties van Reken Maar! kan je zelf beheren via het licentiebeheer in Bingel, je bestelt ze niet via de webshop.</t>
  </si>
  <si>
    <t>Bij de optie Reken Maar! basis digitaal zit de licentie mee in het pakket en moet de licentie niet afzonderlijk besteld te worden.</t>
  </si>
  <si>
    <t>jaarlijks opnieuw bestellen</t>
  </si>
  <si>
    <t>mag je bestellen maar zit ook in Bingel Max/Plus (zie digitale ondersteuning)</t>
  </si>
  <si>
    <t>facultatief</t>
  </si>
  <si>
    <t>STAP 5: bestellen doe je via de webshop www.school.vanin.be, de licenties beheer je in Bingel (dit is een prijslijst en geen bestelformulier).</t>
  </si>
  <si>
    <t>Dit id een indicatieve offerte,</t>
  </si>
  <si>
    <t xml:space="preserve">   Prijzen zijn geldig tot 31 december 2024 en zijn inclusief BTW en exclusief administratie- en portkosten. </t>
  </si>
  <si>
    <t xml:space="preserve">   De materialen worden gefactureerd aan de catalogusprijs geldig op facturatiedatum. Dit is een indicatieve offerte.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</si>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</sst>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19" fillId="0" borderId="0" applyNumberFormat="0" applyFill="0" applyBorder="0" applyAlignment="0" applyProtection="0"/>
    <xf numFmtId="164" fontId="23" fillId="0" borderId="0" applyFont="0" applyFill="0" applyBorder="0" applyAlignment="0" applyProtection="0"/>
  </cellStyleXfs>
  <cellXfs count="105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0" fontId="13" fillId="8" borderId="0" xfId="0" applyFont="1" applyFill="1"/>
    <xf numFmtId="0" fontId="12" fillId="8" borderId="0" xfId="0" applyFont="1" applyFill="1"/>
    <xf numFmtId="0" fontId="14" fillId="8" borderId="0" xfId="0" applyFont="1" applyFill="1" applyAlignment="1">
      <alignment horizontal="center"/>
    </xf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/>
    <xf numFmtId="0" fontId="0" fillId="9" borderId="0" xfId="0" applyFill="1"/>
    <xf numFmtId="0" fontId="0" fillId="7" borderId="0" xfId="0" applyFill="1"/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0" fontId="0" fillId="10" borderId="0" xfId="0" applyFill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10" borderId="0" xfId="0" applyFill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3" fillId="3" borderId="5" xfId="0" applyNumberFormat="1" applyFont="1" applyFill="1" applyBorder="1"/>
    <xf numFmtId="2" fontId="4" fillId="0" borderId="7" xfId="0" applyNumberFormat="1" applyFont="1" applyBorder="1"/>
    <xf numFmtId="4" fontId="5" fillId="3" borderId="2" xfId="0" applyNumberFormat="1" applyFont="1" applyFill="1" applyBorder="1"/>
    <xf numFmtId="0" fontId="20" fillId="0" borderId="0" xfId="0" applyFont="1" applyAlignment="1">
      <alignment horizontal="center"/>
    </xf>
    <xf numFmtId="0" fontId="8" fillId="0" borderId="11" xfId="0" applyFont="1" applyBorder="1"/>
    <xf numFmtId="0" fontId="0" fillId="0" borderId="12" xfId="0" applyBorder="1"/>
    <xf numFmtId="0" fontId="4" fillId="0" borderId="12" xfId="0" applyFont="1" applyBorder="1"/>
    <xf numFmtId="0" fontId="0" fillId="0" borderId="14" xfId="0" applyBorder="1"/>
    <xf numFmtId="0" fontId="19" fillId="0" borderId="14" xfId="4" applyFill="1" applyBorder="1"/>
    <xf numFmtId="0" fontId="21" fillId="0" borderId="0" xfId="0" applyFont="1"/>
    <xf numFmtId="0" fontId="0" fillId="0" borderId="16" xfId="0" applyBorder="1"/>
    <xf numFmtId="0" fontId="0" fillId="0" borderId="17" xfId="0" applyBorder="1"/>
    <xf numFmtId="0" fontId="4" fillId="0" borderId="17" xfId="0" applyFont="1" applyBorder="1"/>
    <xf numFmtId="2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64" fontId="4" fillId="0" borderId="2" xfId="5" applyFont="1" applyBorder="1"/>
    <xf numFmtId="0" fontId="3" fillId="0" borderId="4" xfId="0" applyFont="1" applyBorder="1"/>
    <xf numFmtId="1" fontId="4" fillId="0" borderId="2" xfId="0" applyNumberFormat="1" applyFont="1" applyBorder="1" applyAlignment="1" applyProtection="1">
      <alignment horizontal="center"/>
      <protection hidden="1"/>
    </xf>
    <xf numFmtId="0" fontId="2" fillId="3" borderId="4" xfId="0" applyFont="1" applyFill="1" applyBorder="1"/>
    <xf numFmtId="0" fontId="5" fillId="4" borderId="4" xfId="0" applyFont="1" applyFill="1" applyBorder="1"/>
    <xf numFmtId="0" fontId="4" fillId="4" borderId="6" xfId="0" applyFont="1" applyFill="1" applyBorder="1"/>
    <xf numFmtId="0" fontId="4" fillId="4" borderId="5" xfId="0" applyFont="1" applyFill="1" applyBorder="1"/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2" fontId="4" fillId="0" borderId="18" xfId="0" applyNumberFormat="1" applyFont="1" applyBorder="1"/>
    <xf numFmtId="4" fontId="0" fillId="0" borderId="12" xfId="0" applyNumberFormat="1" applyBorder="1" applyAlignment="1">
      <alignment horizontal="right"/>
    </xf>
    <xf numFmtId="2" fontId="4" fillId="0" borderId="17" xfId="0" applyNumberFormat="1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</cellXfs>
  <cellStyles count="6">
    <cellStyle name="Hyperlink" xfId="4" builtinId="8"/>
    <cellStyle name="Komma" xfId="5" builtinId="3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6" noThreeD="1"/>
</file>

<file path=xl/ctrlProps/ctrlProp10.xml><?xml version="1.0" encoding="utf-8"?>
<formControlPr xmlns="http://schemas.microsoft.com/office/spreadsheetml/2009/9/main" objectType="CheckBox" fmlaLink="$L$29" lockText="1" noThreeD="1"/>
</file>

<file path=xl/ctrlProps/ctrlProp11.xml><?xml version="1.0" encoding="utf-8"?>
<formControlPr xmlns="http://schemas.microsoft.com/office/spreadsheetml/2009/9/main" objectType="CheckBox" fmlaLink="$F$25" noThreeD="1"/>
</file>

<file path=xl/ctrlProps/ctrlProp12.xml><?xml version="1.0" encoding="utf-8"?>
<formControlPr xmlns="http://schemas.microsoft.com/office/spreadsheetml/2009/9/main" objectType="CheckBox" fmlaLink="$F$24" lockText="1" noThreeD="1"/>
</file>

<file path=xl/ctrlProps/ctrlProp2.xml><?xml version="1.0" encoding="utf-8"?>
<formControlPr xmlns="http://schemas.microsoft.com/office/spreadsheetml/2009/9/main" objectType="CheckBox" fmlaLink="$F$27" lockText="1" noThreeD="1"/>
</file>

<file path=xl/ctrlProps/ctrlProp3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9" lockText="1" noThreeD="1"/>
</file>

<file path=xl/ctrlProps/ctrlProp5.xml><?xml version="1.0" encoding="utf-8"?>
<formControlPr xmlns="http://schemas.microsoft.com/office/spreadsheetml/2009/9/main" objectType="CheckBox" fmlaLink="$L$25" lockText="1" noThreeD="1"/>
</file>

<file path=xl/ctrlProps/ctrlProp6.xml><?xml version="1.0" encoding="utf-8"?>
<formControlPr xmlns="http://schemas.microsoft.com/office/spreadsheetml/2009/9/main" objectType="CheckBox" fmlaLink="$L$26" lockText="1" noThreeD="1"/>
</file>

<file path=xl/ctrlProps/ctrlProp7.xml><?xml version="1.0" encoding="utf-8"?>
<formControlPr xmlns="http://schemas.microsoft.com/office/spreadsheetml/2009/9/main" objectType="CheckBox" fmlaLink="$L$27" lockText="1" noThreeD="1"/>
</file>

<file path=xl/ctrlProps/ctrlProp8.xml><?xml version="1.0" encoding="utf-8"?>
<formControlPr xmlns="http://schemas.microsoft.com/office/spreadsheetml/2009/9/main" objectType="CheckBox" fmlaLink="$L$28" lockText="1" noThreeD="1"/>
</file>

<file path=xl/ctrlProps/ctrlProp9.xml><?xml version="1.0" encoding="utf-8"?>
<formControlPr xmlns="http://schemas.microsoft.com/office/spreadsheetml/2009/9/main" objectType="CheckBox" fmlaLink="$L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241300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0</xdr:rowOff>
        </xdr:from>
        <xdr:to>
          <xdr:col>3</xdr:col>
          <xdr:colOff>228600</xdr:colOff>
          <xdr:row>27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27</xdr:row>
          <xdr:rowOff>0</xdr:rowOff>
        </xdr:from>
        <xdr:to>
          <xdr:col>3</xdr:col>
          <xdr:colOff>228600</xdr:colOff>
          <xdr:row>28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28</xdr:row>
          <xdr:rowOff>0</xdr:rowOff>
        </xdr:from>
        <xdr:to>
          <xdr:col>3</xdr:col>
          <xdr:colOff>241300</xdr:colOff>
          <xdr:row>29</xdr:row>
          <xdr:rowOff>50800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24</xdr:row>
          <xdr:rowOff>0</xdr:rowOff>
        </xdr:from>
        <xdr:to>
          <xdr:col>8</xdr:col>
          <xdr:colOff>228600</xdr:colOff>
          <xdr:row>25</xdr:row>
          <xdr:rowOff>44450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0</xdr:rowOff>
        </xdr:from>
        <xdr:to>
          <xdr:col>8</xdr:col>
          <xdr:colOff>241300</xdr:colOff>
          <xdr:row>26</xdr:row>
          <xdr:rowOff>50800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31750</xdr:rowOff>
        </xdr:from>
        <xdr:to>
          <xdr:col>8</xdr:col>
          <xdr:colOff>228600</xdr:colOff>
          <xdr:row>27</xdr:row>
          <xdr:rowOff>31750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27</xdr:row>
          <xdr:rowOff>0</xdr:rowOff>
        </xdr:from>
        <xdr:to>
          <xdr:col>8</xdr:col>
          <xdr:colOff>228600</xdr:colOff>
          <xdr:row>28</xdr:row>
          <xdr:rowOff>50800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23</xdr:row>
          <xdr:rowOff>0</xdr:rowOff>
        </xdr:from>
        <xdr:to>
          <xdr:col>8</xdr:col>
          <xdr:colOff>260350</xdr:colOff>
          <xdr:row>24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0</xdr:rowOff>
        </xdr:from>
        <xdr:to>
          <xdr:col>8</xdr:col>
          <xdr:colOff>241300</xdr:colOff>
          <xdr:row>29</xdr:row>
          <xdr:rowOff>50800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1764196</xdr:colOff>
      <xdr:row>1</xdr:row>
      <xdr:rowOff>107674</xdr:rowOff>
    </xdr:from>
    <xdr:to>
      <xdr:col>7</xdr:col>
      <xdr:colOff>905980</xdr:colOff>
      <xdr:row>2</xdr:row>
      <xdr:rowOff>132727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57" y="107674"/>
          <a:ext cx="2700131" cy="3397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23</xdr:row>
          <xdr:rowOff>165100</xdr:rowOff>
        </xdr:from>
        <xdr:to>
          <xdr:col>3</xdr:col>
          <xdr:colOff>234950</xdr:colOff>
          <xdr:row>25</xdr:row>
          <xdr:rowOff>31750</xdr:rowOff>
        </xdr:to>
        <xdr:sp macro="" textlink="">
          <xdr:nvSpPr>
            <xdr:cNvPr id="1058" name="Check Box 15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22</xdr:row>
          <xdr:rowOff>539750</xdr:rowOff>
        </xdr:from>
        <xdr:to>
          <xdr:col>3</xdr:col>
          <xdr:colOff>222250</xdr:colOff>
          <xdr:row>23</xdr:row>
          <xdr:rowOff>171450</xdr:rowOff>
        </xdr:to>
        <xdr:sp macro="" textlink="">
          <xdr:nvSpPr>
            <xdr:cNvPr id="1059" name="Check Box 1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81"/>
  <sheetViews>
    <sheetView showGridLines="0" showZeros="0" tabSelected="1" topLeftCell="C149" zoomScale="136" zoomScaleNormal="136" workbookViewId="0">
      <selection activeCell="C156" sqref="C156"/>
    </sheetView>
  </sheetViews>
  <sheetFormatPr defaultColWidth="9.140625" defaultRowHeight="14.45"/>
  <cols>
    <col min="1" max="1" width="1.85546875" hidden="1" customWidth="1"/>
    <col min="2" max="2" width="2.5703125" hidden="1" customWidth="1"/>
    <col min="3" max="3" width="14.85546875" customWidth="1"/>
    <col min="4" max="4" width="5" customWidth="1"/>
    <col min="5" max="5" width="38.140625" customWidth="1"/>
    <col min="6" max="6" width="5.85546875" hidden="1" customWidth="1"/>
    <col min="7" max="7" width="15.140625" customWidth="1"/>
    <col min="8" max="8" width="18.140625" bestFit="1" customWidth="1"/>
    <col min="9" max="9" width="5.140625" style="1" customWidth="1"/>
    <col min="10" max="10" width="9" style="1" customWidth="1"/>
    <col min="11" max="11" width="15.42578125" customWidth="1"/>
    <col min="12" max="12" width="9.42578125" hidden="1" customWidth="1"/>
    <col min="13" max="13" width="4.5703125" customWidth="1"/>
  </cols>
  <sheetData>
    <row r="1" spans="1:11" ht="18.600000000000001">
      <c r="G1" s="76" t="s">
        <v>0</v>
      </c>
    </row>
    <row r="2" spans="1:11" ht="24.75" customHeight="1">
      <c r="E2" s="101"/>
      <c r="F2" s="101"/>
      <c r="G2" s="101"/>
      <c r="H2" s="101"/>
      <c r="I2" s="101"/>
      <c r="J2" s="6"/>
    </row>
    <row r="3" spans="1:11" ht="24.75" customHeight="1">
      <c r="E3" s="101"/>
      <c r="F3" s="101"/>
      <c r="G3" s="101"/>
      <c r="H3" s="101"/>
      <c r="I3" s="101"/>
      <c r="J3" s="6"/>
    </row>
    <row r="4" spans="1:11" s="12" customFormat="1" ht="18" customHeight="1">
      <c r="A4" s="13"/>
      <c r="B4" s="13"/>
      <c r="C4" s="14" t="s">
        <v>1</v>
      </c>
      <c r="D4" s="14"/>
      <c r="E4" s="15"/>
      <c r="F4" s="15"/>
      <c r="G4" s="15"/>
      <c r="H4" s="15"/>
      <c r="I4" s="15"/>
      <c r="J4" s="15"/>
      <c r="K4" s="13"/>
    </row>
    <row r="5" spans="1:11" ht="27" customHeight="1">
      <c r="C5" s="5" t="s">
        <v>2</v>
      </c>
      <c r="D5" s="5"/>
      <c r="E5" s="102"/>
      <c r="F5" s="102"/>
      <c r="G5" s="102"/>
      <c r="H5" s="102"/>
      <c r="I5" s="102"/>
      <c r="J5" s="102"/>
      <c r="K5" s="102"/>
    </row>
    <row r="6" spans="1:11" ht="27" customHeight="1">
      <c r="C6" s="5" t="s">
        <v>3</v>
      </c>
      <c r="D6" s="5"/>
      <c r="E6" s="102"/>
      <c r="F6" s="102"/>
      <c r="G6" s="102"/>
      <c r="H6" s="102"/>
      <c r="I6" s="102"/>
      <c r="J6" s="102"/>
      <c r="K6" s="102"/>
    </row>
    <row r="7" spans="1:11" ht="27" customHeight="1">
      <c r="C7" s="10" t="s">
        <v>4</v>
      </c>
      <c r="D7" s="10"/>
      <c r="E7" s="102"/>
      <c r="F7" s="102"/>
      <c r="G7" s="102"/>
      <c r="H7" s="102"/>
      <c r="I7" s="102"/>
      <c r="J7" s="102"/>
      <c r="K7" s="102"/>
    </row>
    <row r="8" spans="1:11" ht="27" customHeight="1">
      <c r="C8" s="5" t="s">
        <v>5</v>
      </c>
      <c r="D8" s="10"/>
      <c r="E8" s="102"/>
      <c r="F8" s="102"/>
      <c r="G8" s="102"/>
      <c r="H8" s="102"/>
      <c r="I8" s="102"/>
      <c r="J8" s="102"/>
      <c r="K8" s="102"/>
    </row>
    <row r="9" spans="1:11" ht="26.25" customHeight="1">
      <c r="C9" s="5" t="s">
        <v>6</v>
      </c>
      <c r="D9" s="5"/>
      <c r="E9" s="102"/>
      <c r="F9" s="102"/>
      <c r="G9" s="102"/>
      <c r="H9" s="102"/>
      <c r="I9" s="102"/>
      <c r="J9" s="102"/>
      <c r="K9" s="102"/>
    </row>
    <row r="10" spans="1:11" ht="14.25" customHeight="1">
      <c r="C10" s="5"/>
      <c r="D10" s="5"/>
      <c r="H10" s="6"/>
      <c r="I10" s="6"/>
      <c r="J10" s="6"/>
    </row>
    <row r="11" spans="1:11" s="12" customFormat="1" ht="18" customHeight="1">
      <c r="A11" s="13"/>
      <c r="B11" s="13"/>
      <c r="C11" s="14" t="s">
        <v>7</v>
      </c>
      <c r="D11" s="14"/>
      <c r="E11" s="15"/>
      <c r="F11" s="15"/>
      <c r="G11" s="15"/>
      <c r="H11" s="15"/>
      <c r="I11" s="15"/>
      <c r="J11" s="15"/>
      <c r="K11" s="13"/>
    </row>
    <row r="12" spans="1:11" ht="14.25" customHeight="1">
      <c r="C12" s="9"/>
      <c r="D12" s="9"/>
      <c r="H12" s="6"/>
      <c r="I12" s="6"/>
      <c r="J12" s="6"/>
    </row>
    <row r="13" spans="1:11" ht="48" customHeight="1">
      <c r="C13" s="103" t="s">
        <v>8</v>
      </c>
      <c r="D13" s="103"/>
      <c r="E13" s="103"/>
      <c r="F13" s="11"/>
      <c r="H13" s="103" t="s">
        <v>9</v>
      </c>
      <c r="I13" s="103"/>
      <c r="J13" s="103"/>
      <c r="K13" s="103"/>
    </row>
    <row r="14" spans="1:11" ht="14.25" customHeight="1">
      <c r="C14" s="17" t="s">
        <v>10</v>
      </c>
      <c r="D14" s="66"/>
      <c r="E14" s="18"/>
      <c r="F14" s="8"/>
      <c r="H14" s="17" t="s">
        <v>10</v>
      </c>
      <c r="I14" s="67"/>
      <c r="J14" s="19"/>
      <c r="K14" s="18"/>
    </row>
    <row r="15" spans="1:11" ht="14.25" customHeight="1">
      <c r="C15" s="17" t="s">
        <v>11</v>
      </c>
      <c r="D15" s="66"/>
      <c r="E15" s="18"/>
      <c r="F15" s="8"/>
      <c r="H15" s="17" t="s">
        <v>11</v>
      </c>
      <c r="I15" s="67"/>
      <c r="J15" s="19"/>
      <c r="K15" s="18"/>
    </row>
    <row r="16" spans="1:11" ht="14.25" customHeight="1">
      <c r="C16" s="17" t="s">
        <v>12</v>
      </c>
      <c r="D16" s="66"/>
      <c r="E16" s="18"/>
      <c r="F16" s="8"/>
      <c r="H16" s="17" t="s">
        <v>12</v>
      </c>
      <c r="I16" s="67"/>
      <c r="J16" s="19"/>
      <c r="K16" s="18"/>
    </row>
    <row r="17" spans="1:13" ht="14.25" customHeight="1">
      <c r="C17" s="17" t="s">
        <v>13</v>
      </c>
      <c r="D17" s="66"/>
      <c r="E17" s="18"/>
      <c r="F17" s="8"/>
      <c r="H17" s="17" t="s">
        <v>13</v>
      </c>
      <c r="I17" s="67"/>
      <c r="J17" s="19"/>
      <c r="K17" s="18"/>
    </row>
    <row r="18" spans="1:13" ht="14.25" customHeight="1">
      <c r="C18" s="17" t="s">
        <v>14</v>
      </c>
      <c r="D18" s="66"/>
      <c r="E18" s="18"/>
      <c r="F18" s="8"/>
      <c r="H18" s="17" t="s">
        <v>14</v>
      </c>
      <c r="I18" s="67"/>
      <c r="J18" s="19"/>
      <c r="K18" s="18"/>
    </row>
    <row r="19" spans="1:13" ht="14.25" customHeight="1">
      <c r="C19" s="17" t="s">
        <v>15</v>
      </c>
      <c r="D19" s="66"/>
      <c r="E19" s="18"/>
      <c r="F19" s="8"/>
      <c r="H19" s="17" t="s">
        <v>15</v>
      </c>
      <c r="I19" s="67"/>
      <c r="J19" s="19"/>
      <c r="K19" s="18"/>
    </row>
    <row r="20" spans="1:13" ht="14.25" customHeight="1">
      <c r="C20" s="5"/>
      <c r="D20" s="5"/>
      <c r="H20" s="7"/>
      <c r="I20" s="6"/>
      <c r="J20" s="6"/>
    </row>
    <row r="21" spans="1:13" s="12" customFormat="1" ht="18" customHeight="1">
      <c r="A21" s="13"/>
      <c r="B21" s="13"/>
      <c r="C21" s="14" t="s">
        <v>16</v>
      </c>
      <c r="D21" s="14"/>
      <c r="E21" s="15"/>
      <c r="F21" s="15"/>
      <c r="G21" s="15"/>
      <c r="H21" s="15"/>
      <c r="I21" s="15"/>
      <c r="J21" s="15"/>
      <c r="K21" s="13"/>
    </row>
    <row r="22" spans="1:13" ht="14.25" customHeight="1">
      <c r="C22" s="5"/>
      <c r="D22" s="5"/>
      <c r="H22" s="7"/>
      <c r="I22" s="6"/>
      <c r="J22" s="6"/>
    </row>
    <row r="23" spans="1:13" ht="45.95" customHeight="1">
      <c r="C23" s="103" t="s">
        <v>17</v>
      </c>
      <c r="D23" s="103"/>
      <c r="E23" s="103"/>
      <c r="F23" s="11"/>
      <c r="H23" s="104" t="s">
        <v>18</v>
      </c>
      <c r="I23" s="104"/>
      <c r="J23" s="104"/>
      <c r="K23" s="104"/>
      <c r="L23" s="6"/>
      <c r="M23" s="2"/>
    </row>
    <row r="24" spans="1:13" ht="14.25" customHeight="1">
      <c r="C24" s="17" t="s">
        <v>10</v>
      </c>
      <c r="D24" s="18"/>
      <c r="E24" s="18"/>
      <c r="F24" s="56" t="b">
        <v>0</v>
      </c>
      <c r="H24" s="17" t="s">
        <v>10</v>
      </c>
      <c r="I24" s="52"/>
      <c r="J24" s="18"/>
      <c r="K24" s="18"/>
      <c r="L24" s="2" t="b">
        <v>0</v>
      </c>
      <c r="M24" s="2"/>
    </row>
    <row r="25" spans="1:13" ht="14.25" customHeight="1">
      <c r="C25" s="17" t="s">
        <v>11</v>
      </c>
      <c r="D25" s="18"/>
      <c r="E25" s="18"/>
      <c r="F25" s="56" t="b">
        <v>0</v>
      </c>
      <c r="H25" s="17" t="s">
        <v>11</v>
      </c>
      <c r="I25" s="52"/>
      <c r="J25" s="18"/>
      <c r="K25" s="18"/>
      <c r="L25" s="2" t="b">
        <v>0</v>
      </c>
      <c r="M25" s="2"/>
    </row>
    <row r="26" spans="1:13" ht="14.25" customHeight="1">
      <c r="C26" s="17" t="s">
        <v>12</v>
      </c>
      <c r="D26" s="52"/>
      <c r="E26" s="18"/>
      <c r="F26" s="56" t="b">
        <v>0</v>
      </c>
      <c r="H26" s="17" t="s">
        <v>12</v>
      </c>
      <c r="I26" s="52"/>
      <c r="J26" s="18"/>
      <c r="K26" s="18"/>
      <c r="L26" s="2" t="b">
        <v>0</v>
      </c>
      <c r="M26" s="2"/>
    </row>
    <row r="27" spans="1:13" ht="14.25" customHeight="1">
      <c r="C27" s="17" t="s">
        <v>13</v>
      </c>
      <c r="D27" s="52"/>
      <c r="E27" s="18"/>
      <c r="F27" s="56" t="b">
        <v>0</v>
      </c>
      <c r="H27" s="17" t="s">
        <v>13</v>
      </c>
      <c r="I27" s="52"/>
      <c r="J27" s="18"/>
      <c r="K27" s="18"/>
      <c r="L27" s="2" t="b">
        <v>0</v>
      </c>
      <c r="M27" s="2"/>
    </row>
    <row r="28" spans="1:13" ht="14.25" customHeight="1">
      <c r="C28" s="17" t="s">
        <v>14</v>
      </c>
      <c r="D28" s="52"/>
      <c r="E28" s="18"/>
      <c r="F28" s="56" t="b">
        <v>0</v>
      </c>
      <c r="H28" s="17" t="s">
        <v>14</v>
      </c>
      <c r="I28" s="52"/>
      <c r="J28" s="18"/>
      <c r="K28" s="18"/>
      <c r="L28" s="2" t="b">
        <v>0</v>
      </c>
      <c r="M28" s="2"/>
    </row>
    <row r="29" spans="1:13" ht="14.25" customHeight="1">
      <c r="C29" s="17" t="s">
        <v>15</v>
      </c>
      <c r="D29" s="52"/>
      <c r="E29" s="18"/>
      <c r="F29" s="56" t="b">
        <v>0</v>
      </c>
      <c r="H29" s="17" t="s">
        <v>15</v>
      </c>
      <c r="I29" s="52"/>
      <c r="J29" s="18"/>
      <c r="K29" s="18"/>
      <c r="L29" s="2" t="b">
        <v>0</v>
      </c>
      <c r="M29" s="6"/>
    </row>
    <row r="30" spans="1:13" ht="14.25" customHeight="1">
      <c r="H30" s="7"/>
      <c r="I30" s="6"/>
      <c r="J30" s="6"/>
    </row>
    <row r="31" spans="1:13" ht="14.25" customHeight="1">
      <c r="I31"/>
      <c r="J31"/>
      <c r="M31" s="2"/>
    </row>
    <row r="32" spans="1:13" s="12" customFormat="1" ht="18" customHeight="1">
      <c r="A32" s="13"/>
      <c r="B32" s="13"/>
      <c r="C32" s="14" t="s">
        <v>19</v>
      </c>
      <c r="D32" s="14"/>
      <c r="E32" s="15"/>
      <c r="F32" s="15"/>
      <c r="G32" s="15"/>
      <c r="H32" s="15"/>
      <c r="I32" s="15"/>
      <c r="J32" s="15"/>
      <c r="K32" s="13"/>
      <c r="L32" s="12">
        <v>0.9</v>
      </c>
    </row>
    <row r="33" spans="2:14" s="3" customFormat="1" ht="25.5" customHeight="1">
      <c r="C33" s="58" t="s">
        <v>20</v>
      </c>
      <c r="D33" s="59" t="s">
        <v>21</v>
      </c>
      <c r="E33" s="26"/>
      <c r="F33" s="60"/>
      <c r="G33" s="61"/>
      <c r="H33" s="62" t="s">
        <v>22</v>
      </c>
      <c r="I33" s="63"/>
      <c r="J33" s="64" t="s">
        <v>23</v>
      </c>
      <c r="K33" s="65" t="s">
        <v>24</v>
      </c>
    </row>
    <row r="34" spans="2:14" s="3" customFormat="1" ht="18" customHeight="1">
      <c r="C34" s="58"/>
      <c r="D34" s="28" t="s">
        <v>25</v>
      </c>
      <c r="E34" s="28"/>
      <c r="F34" s="29"/>
      <c r="G34" s="31"/>
      <c r="H34" s="28"/>
      <c r="I34" s="28"/>
      <c r="J34" s="28"/>
      <c r="K34" s="28"/>
    </row>
    <row r="35" spans="2:14" s="3" customFormat="1">
      <c r="C35" s="58"/>
      <c r="D35" s="25" t="s">
        <v>26</v>
      </c>
      <c r="E35" s="25"/>
      <c r="F35" s="26"/>
      <c r="G35" s="27"/>
      <c r="H35" s="37" t="s">
        <v>27</v>
      </c>
      <c r="I35" s="87"/>
      <c r="J35" s="88">
        <v>350</v>
      </c>
      <c r="K35" s="89"/>
    </row>
    <row r="36" spans="2:14" s="3" customFormat="1" ht="12.95">
      <c r="C36" s="58"/>
      <c r="D36" s="3" t="s">
        <v>28</v>
      </c>
      <c r="H36" s="37" t="s">
        <v>29</v>
      </c>
      <c r="I36" s="20"/>
      <c r="J36" s="21">
        <v>75</v>
      </c>
      <c r="K36" s="21"/>
    </row>
    <row r="37" spans="2:14" s="3" customFormat="1" ht="13.5" customHeight="1">
      <c r="B37" s="20"/>
      <c r="C37" s="54"/>
      <c r="D37" s="28" t="s">
        <v>30</v>
      </c>
      <c r="E37" s="28"/>
      <c r="F37" s="29"/>
      <c r="G37" s="29"/>
      <c r="H37" s="29"/>
      <c r="I37" s="30"/>
      <c r="J37" s="30"/>
      <c r="K37" s="31"/>
    </row>
    <row r="38" spans="2:14" s="3" customFormat="1" ht="13.5" customHeight="1">
      <c r="B38" s="20"/>
      <c r="C38" s="54"/>
      <c r="D38" s="34" t="s">
        <v>31</v>
      </c>
      <c r="E38" s="34"/>
      <c r="F38" s="36"/>
      <c r="G38" s="27"/>
      <c r="H38" s="23"/>
      <c r="I38" s="24"/>
      <c r="J38" s="24"/>
      <c r="K38" s="23"/>
    </row>
    <row r="39" spans="2:14" s="3" customFormat="1" ht="13.5" customHeight="1">
      <c r="B39" s="49">
        <f>$D$14</f>
        <v>0</v>
      </c>
      <c r="C39" s="53">
        <f>B39</f>
        <v>0</v>
      </c>
      <c r="D39" s="25" t="s">
        <v>32</v>
      </c>
      <c r="E39" s="25"/>
      <c r="F39" s="26"/>
      <c r="G39" s="27"/>
      <c r="H39" s="37" t="s">
        <v>33</v>
      </c>
      <c r="I39" s="68" t="s">
        <v>34</v>
      </c>
      <c r="J39" s="21">
        <v>8.35</v>
      </c>
      <c r="K39" s="21">
        <f t="shared" ref="K39:K46" si="0">J39*C39</f>
        <v>0</v>
      </c>
      <c r="N39" s="16"/>
    </row>
    <row r="40" spans="2:14" s="3" customFormat="1" ht="13.5" customHeight="1">
      <c r="B40" s="49">
        <f t="shared" ref="B40:B43" si="1">$D$14</f>
        <v>0</v>
      </c>
      <c r="C40" s="53">
        <f t="shared" ref="C40:C112" si="2">B40</f>
        <v>0</v>
      </c>
      <c r="D40" s="25" t="s">
        <v>35</v>
      </c>
      <c r="E40" s="25"/>
      <c r="F40" s="26"/>
      <c r="G40" s="27"/>
      <c r="H40" s="37" t="s">
        <v>36</v>
      </c>
      <c r="I40" s="68" t="s">
        <v>34</v>
      </c>
      <c r="J40" s="21">
        <v>8.35</v>
      </c>
      <c r="K40" s="21">
        <f t="shared" si="0"/>
        <v>0</v>
      </c>
      <c r="N40" s="16"/>
    </row>
    <row r="41" spans="2:14" s="3" customFormat="1" ht="13.5" customHeight="1">
      <c r="B41" s="49">
        <f t="shared" si="1"/>
        <v>0</v>
      </c>
      <c r="C41" s="53">
        <f t="shared" si="2"/>
        <v>0</v>
      </c>
      <c r="D41" s="25" t="s">
        <v>37</v>
      </c>
      <c r="E41" s="25"/>
      <c r="F41" s="26"/>
      <c r="G41" s="27"/>
      <c r="H41" s="37" t="s">
        <v>38</v>
      </c>
      <c r="I41" s="68" t="s">
        <v>34</v>
      </c>
      <c r="J41" s="21">
        <v>8.35</v>
      </c>
      <c r="K41" s="21">
        <f t="shared" si="0"/>
        <v>0</v>
      </c>
      <c r="N41" s="16"/>
    </row>
    <row r="42" spans="2:14" s="3" customFormat="1" ht="13.5" customHeight="1">
      <c r="B42" s="49">
        <f t="shared" si="1"/>
        <v>0</v>
      </c>
      <c r="C42" s="53">
        <f t="shared" si="2"/>
        <v>0</v>
      </c>
      <c r="D42" s="25" t="s">
        <v>39</v>
      </c>
      <c r="E42" s="25"/>
      <c r="F42" s="26"/>
      <c r="G42" s="27"/>
      <c r="H42" s="37" t="s">
        <v>40</v>
      </c>
      <c r="I42" s="68" t="s">
        <v>34</v>
      </c>
      <c r="J42" s="21">
        <v>8.35</v>
      </c>
      <c r="K42" s="21">
        <f t="shared" si="0"/>
        <v>0</v>
      </c>
      <c r="N42" s="16"/>
    </row>
    <row r="43" spans="2:14" s="3" customFormat="1" ht="13.5" customHeight="1">
      <c r="B43" s="49">
        <f t="shared" si="1"/>
        <v>0</v>
      </c>
      <c r="C43" s="53">
        <f t="shared" si="2"/>
        <v>0</v>
      </c>
      <c r="D43" s="25" t="s">
        <v>41</v>
      </c>
      <c r="E43" s="25"/>
      <c r="F43" s="26"/>
      <c r="G43" s="27"/>
      <c r="H43" s="37" t="s">
        <v>42</v>
      </c>
      <c r="I43" s="68" t="s">
        <v>34</v>
      </c>
      <c r="J43" s="21">
        <v>5.8000000000000007</v>
      </c>
      <c r="K43" s="21">
        <f t="shared" si="0"/>
        <v>0</v>
      </c>
      <c r="N43" s="16"/>
    </row>
    <row r="44" spans="2:14" s="3" customFormat="1" ht="13.5" customHeight="1">
      <c r="B44" s="49">
        <f>IF($F$24=TRUE,0,$D$14)</f>
        <v>0</v>
      </c>
      <c r="C44" s="53">
        <f t="shared" si="2"/>
        <v>0</v>
      </c>
      <c r="D44" s="25" t="s">
        <v>43</v>
      </c>
      <c r="E44" s="25"/>
      <c r="F44" s="26"/>
      <c r="G44" s="27"/>
      <c r="H44" s="37" t="s">
        <v>44</v>
      </c>
      <c r="I44" s="69" t="s">
        <v>45</v>
      </c>
      <c r="J44" s="21">
        <v>2.75</v>
      </c>
      <c r="K44" s="21">
        <f t="shared" si="0"/>
        <v>0</v>
      </c>
      <c r="N44" s="16"/>
    </row>
    <row r="45" spans="2:14" s="3" customFormat="1" ht="13.5" customHeight="1">
      <c r="B45" s="49">
        <f>IF($F$24=TRUE,0,$D$14)</f>
        <v>0</v>
      </c>
      <c r="C45" s="53">
        <f t="shared" si="2"/>
        <v>0</v>
      </c>
      <c r="D45" s="25" t="s">
        <v>46</v>
      </c>
      <c r="E45" s="25"/>
      <c r="F45" s="26"/>
      <c r="G45" s="27"/>
      <c r="H45" s="37" t="s">
        <v>47</v>
      </c>
      <c r="I45" s="69" t="s">
        <v>45</v>
      </c>
      <c r="J45" s="21">
        <v>2.75</v>
      </c>
      <c r="K45" s="21">
        <f t="shared" si="0"/>
        <v>0</v>
      </c>
      <c r="N45" s="16"/>
    </row>
    <row r="46" spans="2:14" s="3" customFormat="1" ht="13.5" customHeight="1">
      <c r="B46" s="20"/>
      <c r="C46" s="55"/>
      <c r="D46" s="34" t="s">
        <v>48</v>
      </c>
      <c r="E46" s="34"/>
      <c r="F46" s="26"/>
      <c r="G46" s="27"/>
      <c r="H46" s="37"/>
      <c r="I46" s="70"/>
      <c r="J46" s="21"/>
      <c r="K46" s="21">
        <f t="shared" si="0"/>
        <v>0</v>
      </c>
      <c r="N46" s="16"/>
    </row>
    <row r="47" spans="2:14" s="3" customFormat="1" ht="13.5" customHeight="1">
      <c r="B47" s="49">
        <f>$I$14</f>
        <v>0</v>
      </c>
      <c r="C47" s="53">
        <f t="shared" si="2"/>
        <v>0</v>
      </c>
      <c r="D47" s="25" t="s">
        <v>49</v>
      </c>
      <c r="E47" s="25"/>
      <c r="F47" s="26"/>
      <c r="G47" s="27"/>
      <c r="H47" s="37" t="s">
        <v>50</v>
      </c>
      <c r="I47" s="70"/>
      <c r="J47" s="21">
        <v>26</v>
      </c>
      <c r="K47" s="21">
        <f t="shared" ref="K47:K56" si="3">J47*C47</f>
        <v>0</v>
      </c>
      <c r="N47" s="16"/>
    </row>
    <row r="48" spans="2:14" s="3" customFormat="1" ht="13.5" customHeight="1">
      <c r="B48" s="49">
        <f t="shared" ref="B48:B61" si="4">$I$14</f>
        <v>0</v>
      </c>
      <c r="C48" s="53">
        <f t="shared" si="2"/>
        <v>0</v>
      </c>
      <c r="D48" s="25" t="s">
        <v>51</v>
      </c>
      <c r="E48" s="25"/>
      <c r="F48" s="26"/>
      <c r="G48" s="27"/>
      <c r="H48" s="37" t="s">
        <v>52</v>
      </c>
      <c r="I48" s="70"/>
      <c r="J48" s="21">
        <v>26</v>
      </c>
      <c r="K48" s="21">
        <f t="shared" si="3"/>
        <v>0</v>
      </c>
      <c r="N48" s="16"/>
    </row>
    <row r="49" spans="2:14" s="3" customFormat="1" ht="13.5" customHeight="1">
      <c r="B49" s="49">
        <f t="shared" si="4"/>
        <v>0</v>
      </c>
      <c r="C49" s="53">
        <f t="shared" si="2"/>
        <v>0</v>
      </c>
      <c r="D49" s="25" t="s">
        <v>53</v>
      </c>
      <c r="E49" s="25"/>
      <c r="F49" s="26"/>
      <c r="G49" s="27"/>
      <c r="H49" s="37" t="s">
        <v>54</v>
      </c>
      <c r="I49" s="70"/>
      <c r="J49" s="21">
        <v>26</v>
      </c>
      <c r="K49" s="21">
        <f t="shared" si="3"/>
        <v>0</v>
      </c>
      <c r="N49" s="16"/>
    </row>
    <row r="50" spans="2:14" s="3" customFormat="1" ht="13.5" customHeight="1">
      <c r="B50" s="49">
        <f t="shared" si="4"/>
        <v>0</v>
      </c>
      <c r="C50" s="53">
        <f t="shared" si="2"/>
        <v>0</v>
      </c>
      <c r="D50" s="25" t="s">
        <v>55</v>
      </c>
      <c r="E50" s="25"/>
      <c r="F50" s="26"/>
      <c r="G50" s="27"/>
      <c r="H50" s="37" t="s">
        <v>56</v>
      </c>
      <c r="I50" s="70"/>
      <c r="J50" s="21">
        <v>26</v>
      </c>
      <c r="K50" s="21">
        <f t="shared" si="3"/>
        <v>0</v>
      </c>
      <c r="N50" s="16"/>
    </row>
    <row r="51" spans="2:14" s="3" customFormat="1" ht="13.5" customHeight="1">
      <c r="B51" s="49">
        <f t="shared" si="4"/>
        <v>0</v>
      </c>
      <c r="C51" s="53">
        <f t="shared" si="2"/>
        <v>0</v>
      </c>
      <c r="D51" s="25" t="s">
        <v>57</v>
      </c>
      <c r="E51" s="25"/>
      <c r="F51" s="26"/>
      <c r="G51" s="27"/>
      <c r="H51" s="37" t="s">
        <v>58</v>
      </c>
      <c r="I51" s="71" t="s">
        <v>59</v>
      </c>
      <c r="J51" s="21">
        <v>86.7</v>
      </c>
      <c r="K51" s="21">
        <f t="shared" si="3"/>
        <v>0</v>
      </c>
      <c r="N51" s="16"/>
    </row>
    <row r="52" spans="2:14" s="3" customFormat="1" ht="13.5" customHeight="1">
      <c r="B52" s="49">
        <f t="shared" si="4"/>
        <v>0</v>
      </c>
      <c r="C52" s="53">
        <f t="shared" si="2"/>
        <v>0</v>
      </c>
      <c r="D52" s="25" t="s">
        <v>60</v>
      </c>
      <c r="E52" s="25"/>
      <c r="F52" s="26"/>
      <c r="G52" s="27"/>
      <c r="H52" s="37" t="s">
        <v>61</v>
      </c>
      <c r="I52" s="71" t="s">
        <v>59</v>
      </c>
      <c r="J52" s="21">
        <v>86.7</v>
      </c>
      <c r="K52" s="21">
        <f t="shared" si="3"/>
        <v>0</v>
      </c>
      <c r="N52" s="16"/>
    </row>
    <row r="53" spans="2:14" s="3" customFormat="1" ht="13.5" customHeight="1">
      <c r="B53" s="49">
        <f t="shared" si="4"/>
        <v>0</v>
      </c>
      <c r="C53" s="53">
        <f t="shared" si="2"/>
        <v>0</v>
      </c>
      <c r="D53" s="25" t="s">
        <v>62</v>
      </c>
      <c r="E53" s="25"/>
      <c r="F53" s="26"/>
      <c r="G53" s="27"/>
      <c r="H53" s="37" t="s">
        <v>63</v>
      </c>
      <c r="I53" s="71" t="s">
        <v>59</v>
      </c>
      <c r="J53" s="21">
        <v>86.7</v>
      </c>
      <c r="K53" s="21">
        <f t="shared" si="3"/>
        <v>0</v>
      </c>
      <c r="N53" s="16"/>
    </row>
    <row r="54" spans="2:14" s="3" customFormat="1" ht="13.5" customHeight="1">
      <c r="B54" s="49">
        <f>IF($L$24=TRUE,0,$I$14)</f>
        <v>0</v>
      </c>
      <c r="C54" s="53">
        <f t="shared" si="2"/>
        <v>0</v>
      </c>
      <c r="D54" s="25" t="s">
        <v>64</v>
      </c>
      <c r="E54" s="25"/>
      <c r="F54" s="26"/>
      <c r="G54" s="27"/>
      <c r="H54" s="37" t="s">
        <v>65</v>
      </c>
      <c r="I54" s="71" t="s">
        <v>59</v>
      </c>
      <c r="J54" s="21">
        <v>92.800000000000011</v>
      </c>
      <c r="K54" s="21">
        <f t="shared" si="3"/>
        <v>0</v>
      </c>
      <c r="N54" s="16"/>
    </row>
    <row r="55" spans="2:14" s="3" customFormat="1" ht="13.5" customHeight="1">
      <c r="B55" s="49">
        <f>IF($L$24=TRUE,0,$I$14)</f>
        <v>0</v>
      </c>
      <c r="C55" s="53">
        <f t="shared" si="2"/>
        <v>0</v>
      </c>
      <c r="D55" s="25" t="s">
        <v>66</v>
      </c>
      <c r="E55" s="25"/>
      <c r="F55" s="26"/>
      <c r="G55" s="27"/>
      <c r="H55" s="37" t="s">
        <v>67</v>
      </c>
      <c r="I55" s="71" t="s">
        <v>59</v>
      </c>
      <c r="J55" s="21">
        <v>148.5</v>
      </c>
      <c r="K55" s="21">
        <f t="shared" si="3"/>
        <v>0</v>
      </c>
      <c r="N55" s="16"/>
    </row>
    <row r="56" spans="2:14" s="3" customFormat="1" ht="13.5" customHeight="1">
      <c r="B56" s="49">
        <f>IF($L$24=TRUE,0,$I$14)</f>
        <v>0</v>
      </c>
      <c r="C56" s="53">
        <f t="shared" si="2"/>
        <v>0</v>
      </c>
      <c r="D56" s="25" t="s">
        <v>68</v>
      </c>
      <c r="E56" s="25"/>
      <c r="F56" s="26"/>
      <c r="G56" s="27"/>
      <c r="H56" s="37" t="s">
        <v>69</v>
      </c>
      <c r="I56" s="71" t="s">
        <v>59</v>
      </c>
      <c r="J56" s="21">
        <v>92.800000000000011</v>
      </c>
      <c r="K56" s="21">
        <f t="shared" si="3"/>
        <v>0</v>
      </c>
      <c r="N56" s="16"/>
    </row>
    <row r="57" spans="2:14" s="3" customFormat="1" ht="13.5" customHeight="1">
      <c r="B57" s="20"/>
      <c r="C57" s="55"/>
      <c r="D57" s="34" t="s">
        <v>70</v>
      </c>
      <c r="E57" s="34"/>
      <c r="F57" s="26"/>
      <c r="G57" s="27"/>
      <c r="H57" s="37"/>
      <c r="I57" s="70"/>
      <c r="J57" s="21"/>
      <c r="K57" s="21"/>
      <c r="N57" s="16"/>
    </row>
    <row r="58" spans="2:14" s="3" customFormat="1" ht="13.5" customHeight="1">
      <c r="B58" s="49">
        <f t="shared" ref="B58" si="5">$D$14</f>
        <v>0</v>
      </c>
      <c r="C58" s="53">
        <f t="shared" si="2"/>
        <v>0</v>
      </c>
      <c r="D58" s="25" t="s">
        <v>71</v>
      </c>
      <c r="E58" s="25"/>
      <c r="F58" s="26"/>
      <c r="G58" s="27"/>
      <c r="H58" s="37" t="s">
        <v>72</v>
      </c>
      <c r="I58" s="70"/>
      <c r="J58" s="21">
        <v>14.950000000000001</v>
      </c>
      <c r="K58" s="21">
        <f>J58*C58</f>
        <v>0</v>
      </c>
      <c r="N58" s="16"/>
    </row>
    <row r="59" spans="2:14" s="3" customFormat="1" ht="13.5" customHeight="1">
      <c r="B59" s="49">
        <f t="shared" si="4"/>
        <v>0</v>
      </c>
      <c r="C59" s="57">
        <f>B59</f>
        <v>0</v>
      </c>
      <c r="D59" s="25" t="s">
        <v>73</v>
      </c>
      <c r="E59" s="25"/>
      <c r="F59" s="26"/>
      <c r="G59" s="27"/>
      <c r="H59" s="37" t="s">
        <v>74</v>
      </c>
      <c r="I59" s="70"/>
      <c r="J59" s="21">
        <v>118</v>
      </c>
      <c r="K59" s="21">
        <f>J59*C59</f>
        <v>0</v>
      </c>
      <c r="N59" s="16"/>
    </row>
    <row r="60" spans="2:14" s="3" customFormat="1" ht="13.5" customHeight="1">
      <c r="B60" s="49">
        <f t="shared" si="4"/>
        <v>0</v>
      </c>
      <c r="C60" s="57">
        <f>B60</f>
        <v>0</v>
      </c>
      <c r="D60" s="25" t="s">
        <v>75</v>
      </c>
      <c r="E60" s="25"/>
      <c r="F60" s="26"/>
      <c r="G60" s="27"/>
      <c r="H60" s="37" t="s">
        <v>76</v>
      </c>
      <c r="I60" s="70"/>
      <c r="J60" s="21">
        <v>179</v>
      </c>
      <c r="K60" s="21">
        <f t="shared" ref="K60:K61" si="6">J60*C60</f>
        <v>0</v>
      </c>
      <c r="N60" s="16"/>
    </row>
    <row r="61" spans="2:14" s="3" customFormat="1" ht="13.5" customHeight="1">
      <c r="B61" s="49">
        <f t="shared" si="4"/>
        <v>0</v>
      </c>
      <c r="C61" s="57">
        <f>B61</f>
        <v>0</v>
      </c>
      <c r="D61" s="25" t="s">
        <v>77</v>
      </c>
      <c r="E61" s="25"/>
      <c r="F61" s="26"/>
      <c r="G61" s="27"/>
      <c r="H61" s="37" t="s">
        <v>78</v>
      </c>
      <c r="I61" s="70"/>
      <c r="J61" s="21">
        <v>4.55</v>
      </c>
      <c r="K61" s="21">
        <f t="shared" si="6"/>
        <v>0</v>
      </c>
      <c r="N61" s="16"/>
    </row>
    <row r="62" spans="2:14" s="3" customFormat="1" ht="13.5" customHeight="1">
      <c r="B62" s="20"/>
      <c r="C62" s="55"/>
      <c r="D62" s="34" t="s">
        <v>79</v>
      </c>
      <c r="E62" s="34"/>
      <c r="F62" s="26"/>
      <c r="G62" s="27"/>
      <c r="H62" s="37"/>
      <c r="I62" s="70"/>
      <c r="J62" s="21"/>
      <c r="K62" s="21"/>
      <c r="N62" s="16"/>
    </row>
    <row r="63" spans="2:14" s="3" customFormat="1" ht="13.5" customHeight="1">
      <c r="B63" s="49">
        <f>$D$14</f>
        <v>0</v>
      </c>
      <c r="C63" s="53">
        <f t="shared" si="2"/>
        <v>0</v>
      </c>
      <c r="D63" s="25" t="s">
        <v>80</v>
      </c>
      <c r="E63" s="25"/>
      <c r="F63" s="26"/>
      <c r="G63" s="27"/>
      <c r="H63" s="37" t="s">
        <v>81</v>
      </c>
      <c r="I63" s="68" t="s">
        <v>34</v>
      </c>
      <c r="J63" s="21">
        <v>6.25</v>
      </c>
      <c r="K63" s="21">
        <f>J63*C63</f>
        <v>0</v>
      </c>
      <c r="N63" s="16"/>
    </row>
    <row r="64" spans="2:14" s="3" customFormat="1" ht="13.5" customHeight="1">
      <c r="B64" s="49"/>
      <c r="C64" s="53">
        <f t="shared" si="2"/>
        <v>0</v>
      </c>
      <c r="D64" s="25" t="s">
        <v>82</v>
      </c>
      <c r="E64" s="25"/>
      <c r="F64" s="26"/>
      <c r="G64" s="27"/>
      <c r="H64" s="37" t="s">
        <v>83</v>
      </c>
      <c r="I64" s="68" t="s">
        <v>34</v>
      </c>
      <c r="J64" s="21">
        <v>2.5500000000000003</v>
      </c>
      <c r="K64" s="21">
        <f>J64*C64</f>
        <v>0</v>
      </c>
      <c r="N64" s="16"/>
    </row>
    <row r="65" spans="2:14" s="3" customFormat="1" ht="13.5" customHeight="1">
      <c r="B65" s="20"/>
      <c r="C65" s="55"/>
      <c r="D65" s="28" t="s">
        <v>84</v>
      </c>
      <c r="E65" s="28"/>
      <c r="F65" s="29"/>
      <c r="G65" s="29"/>
      <c r="H65" s="38"/>
      <c r="I65" s="38"/>
      <c r="J65" s="29"/>
      <c r="K65" s="73"/>
      <c r="N65" s="16"/>
    </row>
    <row r="66" spans="2:14" s="3" customFormat="1" ht="13.5" customHeight="1">
      <c r="B66" s="20"/>
      <c r="C66" s="55"/>
      <c r="D66" s="35" t="s">
        <v>31</v>
      </c>
      <c r="E66" s="35"/>
      <c r="F66" s="36"/>
      <c r="G66" s="33"/>
      <c r="H66" s="39"/>
      <c r="I66" s="72"/>
      <c r="J66" s="32"/>
      <c r="K66" s="74"/>
      <c r="N66" s="16"/>
    </row>
    <row r="67" spans="2:14" s="3" customFormat="1" ht="13.5" customHeight="1">
      <c r="B67" s="49">
        <f>$D$15</f>
        <v>0</v>
      </c>
      <c r="C67" s="53">
        <f t="shared" si="2"/>
        <v>0</v>
      </c>
      <c r="D67" s="25" t="s">
        <v>85</v>
      </c>
      <c r="E67" s="25"/>
      <c r="F67" s="26"/>
      <c r="G67" s="27"/>
      <c r="H67" s="37" t="s">
        <v>86</v>
      </c>
      <c r="I67" s="68" t="s">
        <v>34</v>
      </c>
      <c r="J67" s="21">
        <v>5.6000000000000005</v>
      </c>
      <c r="K67" s="21">
        <f t="shared" ref="K67:K76" si="7">J67*C67</f>
        <v>0</v>
      </c>
      <c r="N67" s="16"/>
    </row>
    <row r="68" spans="2:14" s="3" customFormat="1" ht="13.5" customHeight="1">
      <c r="B68" s="49">
        <f t="shared" ref="B68:B71" si="8">$D$15</f>
        <v>0</v>
      </c>
      <c r="C68" s="53">
        <f t="shared" si="2"/>
        <v>0</v>
      </c>
      <c r="D68" s="25" t="s">
        <v>87</v>
      </c>
      <c r="E68" s="25"/>
      <c r="F68" s="26"/>
      <c r="G68" s="27"/>
      <c r="H68" s="37" t="s">
        <v>88</v>
      </c>
      <c r="I68" s="68" t="s">
        <v>34</v>
      </c>
      <c r="J68" s="21">
        <v>5.6000000000000005</v>
      </c>
      <c r="K68" s="21">
        <f t="shared" si="7"/>
        <v>0</v>
      </c>
      <c r="N68" s="16"/>
    </row>
    <row r="69" spans="2:14" s="3" customFormat="1" ht="13.5" customHeight="1">
      <c r="B69" s="49">
        <f t="shared" si="8"/>
        <v>0</v>
      </c>
      <c r="C69" s="53">
        <f t="shared" si="2"/>
        <v>0</v>
      </c>
      <c r="D69" s="25" t="s">
        <v>89</v>
      </c>
      <c r="E69" s="25"/>
      <c r="F69" s="26"/>
      <c r="G69" s="27"/>
      <c r="H69" s="37" t="s">
        <v>90</v>
      </c>
      <c r="I69" s="68" t="s">
        <v>34</v>
      </c>
      <c r="J69" s="21">
        <v>5.6000000000000005</v>
      </c>
      <c r="K69" s="21">
        <f t="shared" si="7"/>
        <v>0</v>
      </c>
      <c r="N69" s="16"/>
    </row>
    <row r="70" spans="2:14" s="3" customFormat="1" ht="13.5" customHeight="1">
      <c r="B70" s="49">
        <f t="shared" si="8"/>
        <v>0</v>
      </c>
      <c r="C70" s="53">
        <f t="shared" si="2"/>
        <v>0</v>
      </c>
      <c r="D70" s="25" t="s">
        <v>91</v>
      </c>
      <c r="E70" s="25"/>
      <c r="F70" s="26"/>
      <c r="G70" s="27"/>
      <c r="H70" s="37" t="s">
        <v>92</v>
      </c>
      <c r="I70" s="68" t="s">
        <v>34</v>
      </c>
      <c r="J70" s="21">
        <v>5.6000000000000005</v>
      </c>
      <c r="K70" s="21">
        <f t="shared" si="7"/>
        <v>0</v>
      </c>
      <c r="N70" s="16"/>
    </row>
    <row r="71" spans="2:14" s="3" customFormat="1" ht="13.5" customHeight="1">
      <c r="B71" s="49">
        <f t="shared" si="8"/>
        <v>0</v>
      </c>
      <c r="C71" s="53">
        <f t="shared" si="2"/>
        <v>0</v>
      </c>
      <c r="D71" s="25" t="s">
        <v>93</v>
      </c>
      <c r="E71" s="25"/>
      <c r="F71" s="26"/>
      <c r="G71" s="27"/>
      <c r="H71" s="37" t="s">
        <v>94</v>
      </c>
      <c r="I71" s="68" t="s">
        <v>34</v>
      </c>
      <c r="J71" s="21">
        <v>5.6000000000000005</v>
      </c>
      <c r="K71" s="21">
        <f t="shared" si="7"/>
        <v>0</v>
      </c>
      <c r="N71" s="16"/>
    </row>
    <row r="72" spans="2:14" s="3" customFormat="1" ht="13.5" customHeight="1">
      <c r="B72" s="49">
        <f>$D$15</f>
        <v>0</v>
      </c>
      <c r="C72" s="53">
        <f t="shared" si="2"/>
        <v>0</v>
      </c>
      <c r="D72" s="25" t="s">
        <v>95</v>
      </c>
      <c r="E72" s="25"/>
      <c r="F72" s="26"/>
      <c r="G72" s="27"/>
      <c r="H72" s="37" t="s">
        <v>96</v>
      </c>
      <c r="I72" s="68" t="s">
        <v>34</v>
      </c>
      <c r="J72" s="21">
        <v>5.6000000000000005</v>
      </c>
      <c r="K72" s="21">
        <f t="shared" si="7"/>
        <v>0</v>
      </c>
      <c r="N72" s="16"/>
    </row>
    <row r="73" spans="2:14" s="3" customFormat="1" ht="13.5" customHeight="1">
      <c r="B73" s="49">
        <f>IF($F$25=TRUE,0,$D$15)</f>
        <v>0</v>
      </c>
      <c r="C73" s="53">
        <f t="shared" si="2"/>
        <v>0</v>
      </c>
      <c r="D73" s="25" t="s">
        <v>97</v>
      </c>
      <c r="E73" s="25"/>
      <c r="F73" s="26"/>
      <c r="G73" s="27"/>
      <c r="H73" s="37" t="s">
        <v>98</v>
      </c>
      <c r="I73" s="69" t="s">
        <v>45</v>
      </c>
      <c r="J73" s="21">
        <v>2.75</v>
      </c>
      <c r="K73" s="21">
        <f t="shared" si="7"/>
        <v>0</v>
      </c>
      <c r="N73" s="16"/>
    </row>
    <row r="74" spans="2:14" s="3" customFormat="1" ht="13.5" customHeight="1">
      <c r="B74" s="49">
        <f t="shared" ref="B74:B75" si="9">IF($F$25=TRUE,0,$D$15)</f>
        <v>0</v>
      </c>
      <c r="C74" s="53">
        <f t="shared" si="2"/>
        <v>0</v>
      </c>
      <c r="D74" s="25" t="s">
        <v>99</v>
      </c>
      <c r="E74" s="25"/>
      <c r="F74" s="26"/>
      <c r="G74" s="27"/>
      <c r="H74" s="37" t="s">
        <v>100</v>
      </c>
      <c r="I74" s="69" t="s">
        <v>45</v>
      </c>
      <c r="J74" s="21">
        <v>2.75</v>
      </c>
      <c r="K74" s="21">
        <f t="shared" si="7"/>
        <v>0</v>
      </c>
      <c r="N74" s="16"/>
    </row>
    <row r="75" spans="2:14" s="3" customFormat="1" ht="13.5" customHeight="1">
      <c r="B75" s="49">
        <f t="shared" si="9"/>
        <v>0</v>
      </c>
      <c r="C75" s="53">
        <f t="shared" si="2"/>
        <v>0</v>
      </c>
      <c r="D75" s="25" t="s">
        <v>101</v>
      </c>
      <c r="E75" s="25"/>
      <c r="F75" s="26"/>
      <c r="G75" s="27"/>
      <c r="H75" s="37" t="s">
        <v>102</v>
      </c>
      <c r="I75" s="69" t="s">
        <v>45</v>
      </c>
      <c r="J75" s="21">
        <v>2.75</v>
      </c>
      <c r="K75" s="21">
        <f t="shared" si="7"/>
        <v>0</v>
      </c>
      <c r="N75" s="16"/>
    </row>
    <row r="76" spans="2:14" s="3" customFormat="1" ht="13.5" customHeight="1">
      <c r="B76" s="20"/>
      <c r="C76" s="55"/>
      <c r="D76" s="34" t="s">
        <v>48</v>
      </c>
      <c r="E76" s="34"/>
      <c r="F76" s="26"/>
      <c r="G76" s="27"/>
      <c r="H76" s="37"/>
      <c r="I76" s="70"/>
      <c r="J76" s="21"/>
      <c r="K76" s="21">
        <f t="shared" si="7"/>
        <v>0</v>
      </c>
      <c r="N76" s="16"/>
    </row>
    <row r="77" spans="2:14" s="3" customFormat="1" ht="13.5" customHeight="1">
      <c r="B77" s="49">
        <f>$I$15</f>
        <v>0</v>
      </c>
      <c r="C77" s="53">
        <f t="shared" si="2"/>
        <v>0</v>
      </c>
      <c r="D77" s="25" t="s">
        <v>103</v>
      </c>
      <c r="E77" s="25"/>
      <c r="F77" s="26"/>
      <c r="G77" s="27"/>
      <c r="H77" s="37" t="s">
        <v>104</v>
      </c>
      <c r="I77" s="70"/>
      <c r="J77" s="21">
        <v>17.3</v>
      </c>
      <c r="K77" s="21">
        <f t="shared" ref="K77:K88" si="10">J77*C77</f>
        <v>0</v>
      </c>
      <c r="N77" s="16"/>
    </row>
    <row r="78" spans="2:14" s="3" customFormat="1" ht="13.5" customHeight="1">
      <c r="B78" s="49">
        <f t="shared" ref="B78:B91" si="11">$I$15</f>
        <v>0</v>
      </c>
      <c r="C78" s="53">
        <f t="shared" si="2"/>
        <v>0</v>
      </c>
      <c r="D78" s="25" t="s">
        <v>105</v>
      </c>
      <c r="E78" s="25"/>
      <c r="F78" s="26"/>
      <c r="G78" s="27"/>
      <c r="H78" s="37" t="s">
        <v>106</v>
      </c>
      <c r="I78" s="70"/>
      <c r="J78" s="21">
        <v>17.3</v>
      </c>
      <c r="K78" s="21">
        <f t="shared" si="10"/>
        <v>0</v>
      </c>
      <c r="N78" s="16"/>
    </row>
    <row r="79" spans="2:14" s="3" customFormat="1" ht="13.5" customHeight="1">
      <c r="B79" s="49">
        <f t="shared" si="11"/>
        <v>0</v>
      </c>
      <c r="C79" s="53">
        <f t="shared" si="2"/>
        <v>0</v>
      </c>
      <c r="D79" s="25" t="s">
        <v>107</v>
      </c>
      <c r="E79" s="25"/>
      <c r="F79" s="26"/>
      <c r="G79" s="27"/>
      <c r="H79" s="37" t="s">
        <v>108</v>
      </c>
      <c r="I79" s="70"/>
      <c r="J79" s="21">
        <v>17.3</v>
      </c>
      <c r="K79" s="21">
        <f t="shared" si="10"/>
        <v>0</v>
      </c>
      <c r="N79" s="16"/>
    </row>
    <row r="80" spans="2:14" s="3" customFormat="1" ht="13.5" customHeight="1">
      <c r="B80" s="49">
        <f t="shared" si="11"/>
        <v>0</v>
      </c>
      <c r="C80" s="53">
        <f t="shared" si="2"/>
        <v>0</v>
      </c>
      <c r="D80" s="25" t="s">
        <v>109</v>
      </c>
      <c r="E80" s="25"/>
      <c r="F80" s="26"/>
      <c r="G80" s="27"/>
      <c r="H80" s="37" t="s">
        <v>110</v>
      </c>
      <c r="I80" s="70"/>
      <c r="J80" s="21">
        <v>17.3</v>
      </c>
      <c r="K80" s="21">
        <f t="shared" si="10"/>
        <v>0</v>
      </c>
      <c r="N80" s="16"/>
    </row>
    <row r="81" spans="2:14" s="3" customFormat="1" ht="13.5" customHeight="1">
      <c r="B81" s="49">
        <f t="shared" si="11"/>
        <v>0</v>
      </c>
      <c r="C81" s="53">
        <f t="shared" si="2"/>
        <v>0</v>
      </c>
      <c r="D81" s="25" t="s">
        <v>111</v>
      </c>
      <c r="E81" s="25"/>
      <c r="F81" s="26"/>
      <c r="G81" s="27"/>
      <c r="H81" s="37" t="s">
        <v>112</v>
      </c>
      <c r="I81" s="70"/>
      <c r="J81" s="21">
        <v>17.3</v>
      </c>
      <c r="K81" s="21">
        <f t="shared" si="10"/>
        <v>0</v>
      </c>
      <c r="N81" s="16"/>
    </row>
    <row r="82" spans="2:14" s="3" customFormat="1" ht="13.5" customHeight="1">
      <c r="B82" s="49">
        <f t="shared" si="11"/>
        <v>0</v>
      </c>
      <c r="C82" s="53">
        <f t="shared" si="2"/>
        <v>0</v>
      </c>
      <c r="D82" s="25" t="s">
        <v>113</v>
      </c>
      <c r="E82" s="25"/>
      <c r="F82" s="26"/>
      <c r="G82" s="27"/>
      <c r="H82" s="37" t="s">
        <v>114</v>
      </c>
      <c r="I82" s="70"/>
      <c r="J82" s="21">
        <v>17.3</v>
      </c>
      <c r="K82" s="21">
        <f t="shared" si="10"/>
        <v>0</v>
      </c>
      <c r="N82" s="16"/>
    </row>
    <row r="83" spans="2:14" s="3" customFormat="1" ht="13.5" customHeight="1">
      <c r="B83" s="49">
        <f t="shared" si="11"/>
        <v>0</v>
      </c>
      <c r="C83" s="53">
        <f t="shared" si="2"/>
        <v>0</v>
      </c>
      <c r="D83" s="25" t="s">
        <v>115</v>
      </c>
      <c r="E83" s="25"/>
      <c r="F83" s="26"/>
      <c r="G83" s="27"/>
      <c r="H83" s="37" t="s">
        <v>116</v>
      </c>
      <c r="I83" s="71" t="s">
        <v>59</v>
      </c>
      <c r="J83" s="21">
        <v>86.7</v>
      </c>
      <c r="K83" s="21">
        <f t="shared" si="10"/>
        <v>0</v>
      </c>
      <c r="N83" s="16"/>
    </row>
    <row r="84" spans="2:14" s="3" customFormat="1" ht="13.5" customHeight="1">
      <c r="B84" s="49">
        <f t="shared" si="11"/>
        <v>0</v>
      </c>
      <c r="C84" s="53">
        <f t="shared" si="2"/>
        <v>0</v>
      </c>
      <c r="D84" s="25" t="s">
        <v>117</v>
      </c>
      <c r="E84" s="25"/>
      <c r="F84" s="26"/>
      <c r="G84" s="27"/>
      <c r="H84" s="37" t="s">
        <v>118</v>
      </c>
      <c r="I84" s="71" t="s">
        <v>59</v>
      </c>
      <c r="J84" s="21">
        <v>86.7</v>
      </c>
      <c r="K84" s="21">
        <f t="shared" si="10"/>
        <v>0</v>
      </c>
      <c r="N84" s="16"/>
    </row>
    <row r="85" spans="2:14" s="3" customFormat="1" ht="13.5" customHeight="1">
      <c r="B85" s="49">
        <f t="shared" si="11"/>
        <v>0</v>
      </c>
      <c r="C85" s="53">
        <f t="shared" si="2"/>
        <v>0</v>
      </c>
      <c r="D85" s="25" t="s">
        <v>119</v>
      </c>
      <c r="E85" s="25"/>
      <c r="F85" s="26"/>
      <c r="G85" s="27"/>
      <c r="H85" s="37" t="s">
        <v>120</v>
      </c>
      <c r="I85" s="71" t="s">
        <v>59</v>
      </c>
      <c r="J85" s="21">
        <v>86.7</v>
      </c>
      <c r="K85" s="21">
        <f t="shared" si="10"/>
        <v>0</v>
      </c>
      <c r="N85" s="16"/>
    </row>
    <row r="86" spans="2:14" s="3" customFormat="1" ht="13.5" customHeight="1">
      <c r="B86" s="49">
        <f>IF($L$25=TRUE,0,$I$15)</f>
        <v>0</v>
      </c>
      <c r="C86" s="53">
        <f t="shared" si="2"/>
        <v>0</v>
      </c>
      <c r="D86" s="25" t="s">
        <v>121</v>
      </c>
      <c r="E86" s="25"/>
      <c r="F86" s="26"/>
      <c r="G86" s="27"/>
      <c r="H86" s="37" t="s">
        <v>122</v>
      </c>
      <c r="I86" s="71" t="s">
        <v>59</v>
      </c>
      <c r="J86" s="21">
        <v>92.800000000000011</v>
      </c>
      <c r="K86" s="21">
        <f t="shared" si="10"/>
        <v>0</v>
      </c>
      <c r="N86" s="16"/>
    </row>
    <row r="87" spans="2:14" s="3" customFormat="1" ht="13.5" customHeight="1">
      <c r="B87" s="49">
        <f>IF($L$25=TRUE,0,$I$15)</f>
        <v>0</v>
      </c>
      <c r="C87" s="53">
        <f t="shared" si="2"/>
        <v>0</v>
      </c>
      <c r="D87" s="25" t="s">
        <v>123</v>
      </c>
      <c r="E87" s="25"/>
      <c r="F87" s="26"/>
      <c r="G87" s="27"/>
      <c r="H87" s="37" t="s">
        <v>124</v>
      </c>
      <c r="I87" s="71" t="s">
        <v>59</v>
      </c>
      <c r="J87" s="21">
        <v>148.5</v>
      </c>
      <c r="K87" s="21">
        <f t="shared" si="10"/>
        <v>0</v>
      </c>
      <c r="N87" s="16"/>
    </row>
    <row r="88" spans="2:14" s="3" customFormat="1" ht="13.5" customHeight="1">
      <c r="B88" s="49">
        <f>IF($L$25=TRUE,0,$I$15)</f>
        <v>0</v>
      </c>
      <c r="C88" s="53">
        <f t="shared" si="2"/>
        <v>0</v>
      </c>
      <c r="D88" s="25" t="s">
        <v>125</v>
      </c>
      <c r="E88" s="25"/>
      <c r="F88" s="26"/>
      <c r="G88" s="27"/>
      <c r="H88" s="37" t="s">
        <v>126</v>
      </c>
      <c r="I88" s="71" t="s">
        <v>59</v>
      </c>
      <c r="J88" s="21">
        <v>92.800000000000011</v>
      </c>
      <c r="K88" s="21">
        <f t="shared" si="10"/>
        <v>0</v>
      </c>
      <c r="N88" s="16"/>
    </row>
    <row r="89" spans="2:14" s="3" customFormat="1" ht="13.5" customHeight="1">
      <c r="B89" s="20"/>
      <c r="C89" s="55"/>
      <c r="D89" s="34" t="s">
        <v>70</v>
      </c>
      <c r="E89" s="34"/>
      <c r="F89" s="26"/>
      <c r="G89" s="27"/>
      <c r="H89" s="37"/>
      <c r="I89" s="70"/>
      <c r="J89" s="21"/>
      <c r="K89" s="21"/>
      <c r="N89" s="16"/>
    </row>
    <row r="90" spans="2:14" s="3" customFormat="1" ht="13.5" customHeight="1">
      <c r="B90" s="49">
        <f t="shared" si="11"/>
        <v>0</v>
      </c>
      <c r="C90" s="53">
        <f t="shared" si="2"/>
        <v>0</v>
      </c>
      <c r="D90" s="25" t="s">
        <v>127</v>
      </c>
      <c r="E90" s="25"/>
      <c r="F90" s="26"/>
      <c r="G90" s="27"/>
      <c r="H90" s="37" t="s">
        <v>128</v>
      </c>
      <c r="I90" s="70"/>
      <c r="J90" s="21">
        <v>118</v>
      </c>
      <c r="K90" s="21">
        <f>J90*C90</f>
        <v>0</v>
      </c>
      <c r="N90" s="16"/>
    </row>
    <row r="91" spans="2:14" s="3" customFormat="1" ht="13.5" customHeight="1">
      <c r="B91" s="49">
        <f t="shared" si="11"/>
        <v>0</v>
      </c>
      <c r="C91" s="53">
        <f t="shared" si="2"/>
        <v>0</v>
      </c>
      <c r="D91" s="25" t="s">
        <v>129</v>
      </c>
      <c r="E91" s="25"/>
      <c r="F91" s="26"/>
      <c r="G91" s="27"/>
      <c r="H91" s="37" t="s">
        <v>130</v>
      </c>
      <c r="I91" s="70"/>
      <c r="J91" s="21">
        <v>4.55</v>
      </c>
      <c r="K91" s="21">
        <f>J91*C91</f>
        <v>0</v>
      </c>
      <c r="N91" s="16"/>
    </row>
    <row r="92" spans="2:14" s="3" customFormat="1" ht="13.5" customHeight="1">
      <c r="B92" s="20"/>
      <c r="C92" s="55"/>
      <c r="D92" s="34" t="s">
        <v>79</v>
      </c>
      <c r="E92" s="34"/>
      <c r="F92" s="26"/>
      <c r="G92" s="27"/>
      <c r="H92" s="37"/>
      <c r="I92" s="70"/>
      <c r="J92" s="21"/>
      <c r="K92" s="21"/>
      <c r="N92" s="16"/>
    </row>
    <row r="93" spans="2:14" s="3" customFormat="1" ht="13.5" customHeight="1">
      <c r="B93" s="49">
        <f>$D$15</f>
        <v>0</v>
      </c>
      <c r="C93" s="53">
        <f t="shared" si="2"/>
        <v>0</v>
      </c>
      <c r="D93" s="25" t="s">
        <v>131</v>
      </c>
      <c r="E93" s="25"/>
      <c r="F93" s="26"/>
      <c r="G93" s="27"/>
      <c r="H93" s="37" t="s">
        <v>132</v>
      </c>
      <c r="I93" s="68" t="s">
        <v>34</v>
      </c>
      <c r="J93" s="21">
        <v>6.25</v>
      </c>
      <c r="K93" s="21">
        <f>J93*C93</f>
        <v>0</v>
      </c>
      <c r="N93" s="16"/>
    </row>
    <row r="94" spans="2:14" s="3" customFormat="1" ht="13.5" customHeight="1">
      <c r="B94" s="49"/>
      <c r="C94" s="53"/>
      <c r="D94" s="25" t="s">
        <v>133</v>
      </c>
      <c r="E94" s="25"/>
      <c r="F94" s="26"/>
      <c r="G94" s="27"/>
      <c r="H94" s="37" t="s">
        <v>134</v>
      </c>
      <c r="I94" s="68" t="s">
        <v>34</v>
      </c>
      <c r="J94" s="21">
        <v>2.5500000000000003</v>
      </c>
      <c r="K94" s="21">
        <f>J94*C94</f>
        <v>0</v>
      </c>
      <c r="N94" s="16"/>
    </row>
    <row r="95" spans="2:14" s="3" customFormat="1" ht="13.5" customHeight="1">
      <c r="B95" s="20"/>
      <c r="C95" s="55"/>
      <c r="D95" s="28" t="s">
        <v>135</v>
      </c>
      <c r="E95" s="28"/>
      <c r="F95" s="29"/>
      <c r="G95" s="29"/>
      <c r="H95" s="38"/>
      <c r="I95" s="38"/>
      <c r="J95" s="29"/>
      <c r="K95" s="73"/>
      <c r="N95" s="16"/>
    </row>
    <row r="96" spans="2:14" s="3" customFormat="1" ht="13.5" customHeight="1">
      <c r="B96" s="20"/>
      <c r="C96" s="55"/>
      <c r="D96" s="34" t="s">
        <v>31</v>
      </c>
      <c r="E96" s="34"/>
      <c r="F96" s="26"/>
      <c r="G96" s="27"/>
      <c r="H96" s="37"/>
      <c r="I96" s="70"/>
      <c r="J96" s="22"/>
      <c r="K96" s="21"/>
      <c r="N96" s="16"/>
    </row>
    <row r="97" spans="2:14" s="3" customFormat="1" ht="13.5" customHeight="1">
      <c r="B97" s="49">
        <f>$D$16</f>
        <v>0</v>
      </c>
      <c r="C97" s="53">
        <f t="shared" si="2"/>
        <v>0</v>
      </c>
      <c r="D97" s="25" t="s">
        <v>136</v>
      </c>
      <c r="E97" s="25"/>
      <c r="F97" s="26"/>
      <c r="G97" s="27"/>
      <c r="H97" s="37" t="s">
        <v>137</v>
      </c>
      <c r="I97" s="68" t="s">
        <v>34</v>
      </c>
      <c r="J97" s="21">
        <v>5.6000000000000005</v>
      </c>
      <c r="K97" s="21">
        <f t="shared" ref="K97:K107" si="12">J97*C97</f>
        <v>0</v>
      </c>
      <c r="N97" s="16"/>
    </row>
    <row r="98" spans="2:14" s="3" customFormat="1" ht="13.5" customHeight="1">
      <c r="B98" s="49">
        <f t="shared" ref="B98:B102" si="13">$D$16</f>
        <v>0</v>
      </c>
      <c r="C98" s="53">
        <f t="shared" si="2"/>
        <v>0</v>
      </c>
      <c r="D98" s="25" t="s">
        <v>138</v>
      </c>
      <c r="E98" s="25"/>
      <c r="F98" s="26"/>
      <c r="G98" s="27"/>
      <c r="H98" s="37" t="s">
        <v>139</v>
      </c>
      <c r="I98" s="68" t="s">
        <v>34</v>
      </c>
      <c r="J98" s="21">
        <v>5.6000000000000005</v>
      </c>
      <c r="K98" s="21">
        <f t="shared" si="12"/>
        <v>0</v>
      </c>
      <c r="N98" s="16"/>
    </row>
    <row r="99" spans="2:14" s="3" customFormat="1" ht="13.5" customHeight="1">
      <c r="B99" s="49">
        <f t="shared" si="13"/>
        <v>0</v>
      </c>
      <c r="C99" s="53">
        <f t="shared" si="2"/>
        <v>0</v>
      </c>
      <c r="D99" s="25" t="s">
        <v>140</v>
      </c>
      <c r="E99" s="25"/>
      <c r="F99" s="26"/>
      <c r="G99" s="27"/>
      <c r="H99" s="37" t="s">
        <v>141</v>
      </c>
      <c r="I99" s="68" t="s">
        <v>34</v>
      </c>
      <c r="J99" s="21">
        <v>5.6000000000000005</v>
      </c>
      <c r="K99" s="21">
        <f t="shared" si="12"/>
        <v>0</v>
      </c>
      <c r="N99" s="16"/>
    </row>
    <row r="100" spans="2:14" s="3" customFormat="1" ht="13.5" customHeight="1">
      <c r="B100" s="49">
        <f t="shared" si="13"/>
        <v>0</v>
      </c>
      <c r="C100" s="53">
        <f t="shared" si="2"/>
        <v>0</v>
      </c>
      <c r="D100" s="25" t="s">
        <v>142</v>
      </c>
      <c r="E100" s="25"/>
      <c r="F100" s="26"/>
      <c r="G100" s="27"/>
      <c r="H100" s="37" t="s">
        <v>143</v>
      </c>
      <c r="I100" s="68" t="s">
        <v>34</v>
      </c>
      <c r="J100" s="21">
        <v>5.6000000000000005</v>
      </c>
      <c r="K100" s="21">
        <f t="shared" si="12"/>
        <v>0</v>
      </c>
      <c r="N100" s="16"/>
    </row>
    <row r="101" spans="2:14" s="3" customFormat="1" ht="13.5" customHeight="1">
      <c r="B101" s="49">
        <f t="shared" si="13"/>
        <v>0</v>
      </c>
      <c r="C101" s="53">
        <f t="shared" si="2"/>
        <v>0</v>
      </c>
      <c r="D101" s="25" t="s">
        <v>144</v>
      </c>
      <c r="E101" s="25"/>
      <c r="F101" s="26"/>
      <c r="G101" s="27"/>
      <c r="H101" s="37" t="s">
        <v>145</v>
      </c>
      <c r="I101" s="68" t="s">
        <v>34</v>
      </c>
      <c r="J101" s="21">
        <v>5.6000000000000005</v>
      </c>
      <c r="K101" s="21">
        <f t="shared" si="12"/>
        <v>0</v>
      </c>
      <c r="N101" s="16"/>
    </row>
    <row r="102" spans="2:14" s="3" customFormat="1" ht="13.5" customHeight="1">
      <c r="B102" s="49">
        <f t="shared" si="13"/>
        <v>0</v>
      </c>
      <c r="C102" s="53">
        <f t="shared" si="2"/>
        <v>0</v>
      </c>
      <c r="D102" s="25" t="s">
        <v>146</v>
      </c>
      <c r="E102" s="25"/>
      <c r="F102" s="26"/>
      <c r="G102" s="27"/>
      <c r="H102" s="37" t="s">
        <v>147</v>
      </c>
      <c r="I102" s="68" t="s">
        <v>34</v>
      </c>
      <c r="J102" s="21">
        <v>5.6000000000000005</v>
      </c>
      <c r="K102" s="21">
        <f t="shared" si="12"/>
        <v>0</v>
      </c>
      <c r="N102" s="16"/>
    </row>
    <row r="103" spans="2:14" s="3" customFormat="1" ht="13.5" customHeight="1">
      <c r="B103" s="49">
        <f>IF($F$26=TRUE,0,$D$16)</f>
        <v>0</v>
      </c>
      <c r="C103" s="53">
        <f t="shared" si="2"/>
        <v>0</v>
      </c>
      <c r="D103" s="25" t="s">
        <v>148</v>
      </c>
      <c r="E103" s="25"/>
      <c r="F103" s="26"/>
      <c r="G103" s="27"/>
      <c r="H103" s="37" t="s">
        <v>149</v>
      </c>
      <c r="I103" s="69" t="s">
        <v>45</v>
      </c>
      <c r="J103" s="21">
        <v>9.35</v>
      </c>
      <c r="K103" s="21">
        <f t="shared" si="12"/>
        <v>0</v>
      </c>
      <c r="N103" s="16"/>
    </row>
    <row r="104" spans="2:14" s="3" customFormat="1" ht="13.5" customHeight="1">
      <c r="B104" s="49">
        <f t="shared" ref="B104:B106" si="14">IF($F$26=TRUE,0,$D$16)</f>
        <v>0</v>
      </c>
      <c r="C104" s="53">
        <f t="shared" si="2"/>
        <v>0</v>
      </c>
      <c r="D104" s="25" t="s">
        <v>150</v>
      </c>
      <c r="E104" s="25"/>
      <c r="F104" s="26"/>
      <c r="G104" s="27"/>
      <c r="H104" s="37" t="s">
        <v>151</v>
      </c>
      <c r="I104" s="69" t="s">
        <v>45</v>
      </c>
      <c r="J104" s="21">
        <v>2.75</v>
      </c>
      <c r="K104" s="21">
        <f t="shared" si="12"/>
        <v>0</v>
      </c>
      <c r="N104" s="16"/>
    </row>
    <row r="105" spans="2:14" s="3" customFormat="1" ht="13.5" customHeight="1">
      <c r="B105" s="49">
        <f t="shared" si="14"/>
        <v>0</v>
      </c>
      <c r="C105" s="53">
        <f t="shared" si="2"/>
        <v>0</v>
      </c>
      <c r="D105" s="25" t="s">
        <v>152</v>
      </c>
      <c r="E105" s="25"/>
      <c r="F105" s="26"/>
      <c r="G105" s="27"/>
      <c r="H105" s="37" t="s">
        <v>153</v>
      </c>
      <c r="I105" s="69" t="s">
        <v>45</v>
      </c>
      <c r="J105" s="21">
        <v>2.75</v>
      </c>
      <c r="K105" s="21">
        <f t="shared" si="12"/>
        <v>0</v>
      </c>
      <c r="N105" s="16"/>
    </row>
    <row r="106" spans="2:14" s="3" customFormat="1" ht="13.5" customHeight="1">
      <c r="B106" s="49">
        <f t="shared" si="14"/>
        <v>0</v>
      </c>
      <c r="C106" s="53">
        <f t="shared" si="2"/>
        <v>0</v>
      </c>
      <c r="D106" s="25" t="s">
        <v>154</v>
      </c>
      <c r="E106" s="25"/>
      <c r="F106" s="26"/>
      <c r="G106" s="27"/>
      <c r="H106" s="37" t="s">
        <v>155</v>
      </c>
      <c r="I106" s="69" t="s">
        <v>45</v>
      </c>
      <c r="J106" s="21">
        <v>2.75</v>
      </c>
      <c r="K106" s="21">
        <f t="shared" si="12"/>
        <v>0</v>
      </c>
      <c r="N106" s="16"/>
    </row>
    <row r="107" spans="2:14" s="3" customFormat="1" ht="13.5" customHeight="1">
      <c r="B107" s="20"/>
      <c r="C107" s="55"/>
      <c r="D107" s="34" t="s">
        <v>48</v>
      </c>
      <c r="E107" s="34"/>
      <c r="F107" s="26"/>
      <c r="G107" s="27"/>
      <c r="H107" s="37"/>
      <c r="I107" s="70"/>
      <c r="J107" s="21"/>
      <c r="K107" s="21">
        <f t="shared" si="12"/>
        <v>0</v>
      </c>
      <c r="N107" s="16"/>
    </row>
    <row r="108" spans="2:14" s="3" customFormat="1" ht="13.5" customHeight="1">
      <c r="B108" s="49">
        <f>$I$16</f>
        <v>0</v>
      </c>
      <c r="C108" s="53">
        <f t="shared" si="2"/>
        <v>0</v>
      </c>
      <c r="D108" s="25" t="s">
        <v>156</v>
      </c>
      <c r="E108" s="25"/>
      <c r="F108" s="26"/>
      <c r="G108" s="27"/>
      <c r="H108" s="37" t="s">
        <v>157</v>
      </c>
      <c r="I108" s="70"/>
      <c r="J108" s="21">
        <v>17.3</v>
      </c>
      <c r="K108" s="21">
        <f t="shared" ref="K108:K119" si="15">J108*C108</f>
        <v>0</v>
      </c>
      <c r="N108" s="16"/>
    </row>
    <row r="109" spans="2:14" s="3" customFormat="1" ht="13.5" customHeight="1">
      <c r="B109" s="49">
        <f t="shared" ref="B109:B122" si="16">$I$16</f>
        <v>0</v>
      </c>
      <c r="C109" s="53">
        <f t="shared" si="2"/>
        <v>0</v>
      </c>
      <c r="D109" s="25" t="s">
        <v>158</v>
      </c>
      <c r="E109" s="25"/>
      <c r="F109" s="26"/>
      <c r="G109" s="27"/>
      <c r="H109" s="37" t="s">
        <v>159</v>
      </c>
      <c r="I109" s="70"/>
      <c r="J109" s="21">
        <v>17.3</v>
      </c>
      <c r="K109" s="21">
        <f t="shared" si="15"/>
        <v>0</v>
      </c>
      <c r="N109" s="16"/>
    </row>
    <row r="110" spans="2:14" s="3" customFormat="1" ht="13.5" customHeight="1">
      <c r="B110" s="49">
        <f t="shared" si="16"/>
        <v>0</v>
      </c>
      <c r="C110" s="53">
        <f t="shared" si="2"/>
        <v>0</v>
      </c>
      <c r="D110" s="25" t="s">
        <v>160</v>
      </c>
      <c r="E110" s="25"/>
      <c r="F110" s="26"/>
      <c r="G110" s="27"/>
      <c r="H110" s="37" t="s">
        <v>161</v>
      </c>
      <c r="I110" s="70"/>
      <c r="J110" s="21">
        <v>17.3</v>
      </c>
      <c r="K110" s="21">
        <f t="shared" si="15"/>
        <v>0</v>
      </c>
      <c r="N110" s="16"/>
    </row>
    <row r="111" spans="2:14" s="3" customFormat="1" ht="13.5" customHeight="1">
      <c r="B111" s="49">
        <f t="shared" si="16"/>
        <v>0</v>
      </c>
      <c r="C111" s="53">
        <f t="shared" si="2"/>
        <v>0</v>
      </c>
      <c r="D111" s="25" t="s">
        <v>162</v>
      </c>
      <c r="E111" s="25"/>
      <c r="F111" s="26"/>
      <c r="G111" s="27"/>
      <c r="H111" s="37" t="s">
        <v>163</v>
      </c>
      <c r="I111" s="70"/>
      <c r="J111" s="21">
        <v>17.3</v>
      </c>
      <c r="K111" s="21">
        <f t="shared" si="15"/>
        <v>0</v>
      </c>
      <c r="N111" s="16"/>
    </row>
    <row r="112" spans="2:14" s="3" customFormat="1" ht="13.5" customHeight="1">
      <c r="B112" s="49">
        <f t="shared" si="16"/>
        <v>0</v>
      </c>
      <c r="C112" s="53">
        <f t="shared" si="2"/>
        <v>0</v>
      </c>
      <c r="D112" s="25" t="s">
        <v>164</v>
      </c>
      <c r="E112" s="25"/>
      <c r="F112" s="26"/>
      <c r="G112" s="27"/>
      <c r="H112" s="37" t="s">
        <v>165</v>
      </c>
      <c r="I112" s="70"/>
      <c r="J112" s="21">
        <v>17.3</v>
      </c>
      <c r="K112" s="21">
        <f t="shared" si="15"/>
        <v>0</v>
      </c>
      <c r="N112" s="16"/>
    </row>
    <row r="113" spans="2:14" s="3" customFormat="1" ht="13.5" customHeight="1">
      <c r="B113" s="49">
        <f t="shared" si="16"/>
        <v>0</v>
      </c>
      <c r="C113" s="53">
        <f t="shared" ref="C113:C186" si="17">B113</f>
        <v>0</v>
      </c>
      <c r="D113" s="25" t="s">
        <v>166</v>
      </c>
      <c r="E113" s="25"/>
      <c r="F113" s="26"/>
      <c r="G113" s="27"/>
      <c r="H113" s="37" t="s">
        <v>167</v>
      </c>
      <c r="I113" s="70"/>
      <c r="J113" s="21">
        <v>17.3</v>
      </c>
      <c r="K113" s="21">
        <f t="shared" si="15"/>
        <v>0</v>
      </c>
      <c r="N113" s="16"/>
    </row>
    <row r="114" spans="2:14" s="3" customFormat="1" ht="13.5" customHeight="1">
      <c r="B114" s="49">
        <f t="shared" si="16"/>
        <v>0</v>
      </c>
      <c r="C114" s="53">
        <f t="shared" si="17"/>
        <v>0</v>
      </c>
      <c r="D114" s="25" t="s">
        <v>168</v>
      </c>
      <c r="E114" s="25"/>
      <c r="F114" s="26"/>
      <c r="G114" s="27"/>
      <c r="H114" s="37" t="s">
        <v>169</v>
      </c>
      <c r="I114" s="71" t="s">
        <v>59</v>
      </c>
      <c r="J114" s="21">
        <v>86.7</v>
      </c>
      <c r="K114" s="21">
        <f t="shared" si="15"/>
        <v>0</v>
      </c>
      <c r="N114" s="16"/>
    </row>
    <row r="115" spans="2:14" s="3" customFormat="1" ht="13.5" customHeight="1">
      <c r="B115" s="49">
        <f t="shared" si="16"/>
        <v>0</v>
      </c>
      <c r="C115" s="53">
        <f t="shared" si="17"/>
        <v>0</v>
      </c>
      <c r="D115" s="25" t="s">
        <v>170</v>
      </c>
      <c r="E115" s="25"/>
      <c r="F115" s="26"/>
      <c r="G115" s="27"/>
      <c r="H115" s="37" t="s">
        <v>171</v>
      </c>
      <c r="I115" s="71" t="s">
        <v>59</v>
      </c>
      <c r="J115" s="21">
        <v>86.7</v>
      </c>
      <c r="K115" s="21">
        <f t="shared" si="15"/>
        <v>0</v>
      </c>
      <c r="N115" s="16"/>
    </row>
    <row r="116" spans="2:14" s="3" customFormat="1" ht="13.5" customHeight="1">
      <c r="B116" s="49">
        <f t="shared" si="16"/>
        <v>0</v>
      </c>
      <c r="C116" s="53">
        <f t="shared" si="17"/>
        <v>0</v>
      </c>
      <c r="D116" s="25" t="s">
        <v>172</v>
      </c>
      <c r="E116" s="25"/>
      <c r="F116" s="26"/>
      <c r="G116" s="27"/>
      <c r="H116" s="37" t="s">
        <v>173</v>
      </c>
      <c r="I116" s="71" t="s">
        <v>59</v>
      </c>
      <c r="J116" s="21">
        <v>86.7</v>
      </c>
      <c r="K116" s="21">
        <f t="shared" si="15"/>
        <v>0</v>
      </c>
      <c r="N116" s="16"/>
    </row>
    <row r="117" spans="2:14" s="3" customFormat="1" ht="13.5" customHeight="1">
      <c r="B117" s="49">
        <f>IF($L$26=TRUE,0,$I$16)</f>
        <v>0</v>
      </c>
      <c r="C117" s="53">
        <f t="shared" si="17"/>
        <v>0</v>
      </c>
      <c r="D117" s="25" t="s">
        <v>174</v>
      </c>
      <c r="E117" s="25"/>
      <c r="F117" s="26"/>
      <c r="G117" s="27"/>
      <c r="H117" s="37" t="s">
        <v>175</v>
      </c>
      <c r="I117" s="71" t="s">
        <v>59</v>
      </c>
      <c r="J117" s="21">
        <v>92.800000000000011</v>
      </c>
      <c r="K117" s="21">
        <f t="shared" si="15"/>
        <v>0</v>
      </c>
      <c r="N117" s="16"/>
    </row>
    <row r="118" spans="2:14" s="3" customFormat="1" ht="13.5" customHeight="1">
      <c r="B118" s="49">
        <f>IF($L$26=TRUE,0,$I$16)</f>
        <v>0</v>
      </c>
      <c r="C118" s="53">
        <f t="shared" si="17"/>
        <v>0</v>
      </c>
      <c r="D118" s="25" t="s">
        <v>176</v>
      </c>
      <c r="E118" s="25"/>
      <c r="F118" s="26"/>
      <c r="G118" s="27"/>
      <c r="H118" s="37" t="s">
        <v>177</v>
      </c>
      <c r="I118" s="71" t="s">
        <v>59</v>
      </c>
      <c r="J118" s="21">
        <v>148.5</v>
      </c>
      <c r="K118" s="21">
        <f t="shared" si="15"/>
        <v>0</v>
      </c>
      <c r="N118" s="16"/>
    </row>
    <row r="119" spans="2:14" s="3" customFormat="1" ht="13.5" customHeight="1">
      <c r="B119" s="49">
        <f>IF($L$26=TRUE,0,$I$16)</f>
        <v>0</v>
      </c>
      <c r="C119" s="53">
        <f t="shared" si="17"/>
        <v>0</v>
      </c>
      <c r="D119" s="25" t="s">
        <v>178</v>
      </c>
      <c r="E119" s="25"/>
      <c r="F119" s="26"/>
      <c r="G119" s="27"/>
      <c r="H119" s="37" t="s">
        <v>179</v>
      </c>
      <c r="I119" s="71" t="s">
        <v>59</v>
      </c>
      <c r="J119" s="21">
        <v>92.800000000000011</v>
      </c>
      <c r="K119" s="21">
        <f t="shared" si="15"/>
        <v>0</v>
      </c>
      <c r="N119" s="16"/>
    </row>
    <row r="120" spans="2:14" s="3" customFormat="1" ht="13.5" customHeight="1">
      <c r="B120" s="20"/>
      <c r="C120" s="55"/>
      <c r="D120" s="34" t="s">
        <v>70</v>
      </c>
      <c r="E120" s="34"/>
      <c r="F120" s="26"/>
      <c r="G120" s="27"/>
      <c r="H120" s="37"/>
      <c r="I120" s="70"/>
      <c r="J120" s="21"/>
      <c r="K120" s="21"/>
      <c r="N120" s="16"/>
    </row>
    <row r="121" spans="2:14" s="3" customFormat="1" ht="13.5" customHeight="1">
      <c r="B121" s="49">
        <f t="shared" si="16"/>
        <v>0</v>
      </c>
      <c r="C121" s="53">
        <f t="shared" si="17"/>
        <v>0</v>
      </c>
      <c r="D121" s="25" t="s">
        <v>180</v>
      </c>
      <c r="E121" s="25"/>
      <c r="F121" s="26"/>
      <c r="G121" s="27"/>
      <c r="H121" s="37" t="s">
        <v>181</v>
      </c>
      <c r="I121" s="70"/>
      <c r="J121" s="21">
        <v>118</v>
      </c>
      <c r="K121" s="21">
        <f>J121*C121</f>
        <v>0</v>
      </c>
      <c r="N121" s="16"/>
    </row>
    <row r="122" spans="2:14" s="3" customFormat="1" ht="13.5" customHeight="1">
      <c r="B122" s="49">
        <f t="shared" si="16"/>
        <v>0</v>
      </c>
      <c r="C122" s="53">
        <f t="shared" si="17"/>
        <v>0</v>
      </c>
      <c r="D122" s="25" t="s">
        <v>182</v>
      </c>
      <c r="E122" s="25"/>
      <c r="F122" s="26"/>
      <c r="G122" s="27"/>
      <c r="H122" s="37" t="s">
        <v>183</v>
      </c>
      <c r="I122" s="70"/>
      <c r="J122" s="21">
        <v>4.55</v>
      </c>
      <c r="K122" s="21">
        <f>J122*C122</f>
        <v>0</v>
      </c>
      <c r="N122" s="16"/>
    </row>
    <row r="123" spans="2:14" s="3" customFormat="1" ht="13.5" customHeight="1">
      <c r="B123" s="20"/>
      <c r="C123" s="55"/>
      <c r="D123" s="34" t="s">
        <v>79</v>
      </c>
      <c r="E123" s="34"/>
      <c r="F123" s="26"/>
      <c r="G123" s="27"/>
      <c r="H123" s="37"/>
      <c r="I123" s="70"/>
      <c r="J123" s="21"/>
      <c r="K123" s="21"/>
      <c r="N123" s="16"/>
    </row>
    <row r="124" spans="2:14" s="3" customFormat="1" ht="13.5" customHeight="1">
      <c r="B124" s="49">
        <f>$D$16</f>
        <v>0</v>
      </c>
      <c r="C124" s="53">
        <f t="shared" si="17"/>
        <v>0</v>
      </c>
      <c r="D124" s="25" t="s">
        <v>184</v>
      </c>
      <c r="E124" s="25"/>
      <c r="F124" s="26"/>
      <c r="G124" s="27"/>
      <c r="H124" s="37" t="s">
        <v>185</v>
      </c>
      <c r="I124" s="68" t="s">
        <v>34</v>
      </c>
      <c r="J124" s="21">
        <v>6.25</v>
      </c>
      <c r="K124" s="21">
        <f>J124*C124</f>
        <v>0</v>
      </c>
      <c r="N124" s="16"/>
    </row>
    <row r="125" spans="2:14" s="3" customFormat="1" ht="13.5" customHeight="1">
      <c r="B125" s="49"/>
      <c r="C125" s="53"/>
      <c r="D125" s="25" t="s">
        <v>186</v>
      </c>
      <c r="E125" s="25"/>
      <c r="F125" s="26"/>
      <c r="G125" s="27"/>
      <c r="H125" s="37" t="s">
        <v>187</v>
      </c>
      <c r="I125" s="68" t="s">
        <v>34</v>
      </c>
      <c r="J125" s="21">
        <v>2.5500000000000003</v>
      </c>
      <c r="K125" s="21">
        <f>J125*C125</f>
        <v>0</v>
      </c>
      <c r="N125" s="16"/>
    </row>
    <row r="126" spans="2:14" s="3" customFormat="1" ht="13.5" customHeight="1">
      <c r="B126" s="20"/>
      <c r="C126" s="55"/>
      <c r="D126" s="28" t="s">
        <v>188</v>
      </c>
      <c r="E126" s="28"/>
      <c r="F126" s="29"/>
      <c r="G126" s="29"/>
      <c r="H126" s="38"/>
      <c r="I126" s="38"/>
      <c r="J126" s="29"/>
      <c r="K126" s="73"/>
      <c r="N126" s="16"/>
    </row>
    <row r="127" spans="2:14" s="3" customFormat="1" ht="13.5" customHeight="1">
      <c r="B127" s="20"/>
      <c r="C127" s="55"/>
      <c r="D127" s="34" t="s">
        <v>31</v>
      </c>
      <c r="E127" s="34"/>
      <c r="F127" s="26"/>
      <c r="G127" s="27"/>
      <c r="H127" s="37"/>
      <c r="I127" s="70"/>
      <c r="J127" s="22"/>
      <c r="K127" s="21"/>
      <c r="N127" s="16"/>
    </row>
    <row r="128" spans="2:14" s="3" customFormat="1" ht="13.5" customHeight="1">
      <c r="B128" s="49">
        <f>$D$17</f>
        <v>0</v>
      </c>
      <c r="C128" s="53">
        <f t="shared" si="17"/>
        <v>0</v>
      </c>
      <c r="D128" s="25" t="s">
        <v>189</v>
      </c>
      <c r="E128" s="25"/>
      <c r="F128" s="26"/>
      <c r="G128" s="27"/>
      <c r="H128" s="37" t="s">
        <v>190</v>
      </c>
      <c r="I128" s="68" t="s">
        <v>34</v>
      </c>
      <c r="J128" s="21">
        <v>5.6000000000000005</v>
      </c>
      <c r="K128" s="21">
        <f t="shared" ref="K128:K138" si="18">J128*C128</f>
        <v>0</v>
      </c>
      <c r="N128" s="16"/>
    </row>
    <row r="129" spans="2:14" s="3" customFormat="1" ht="13.5" customHeight="1">
      <c r="B129" s="49">
        <f t="shared" ref="B129:B133" si="19">$D$17</f>
        <v>0</v>
      </c>
      <c r="C129" s="53">
        <f t="shared" si="17"/>
        <v>0</v>
      </c>
      <c r="D129" s="25" t="s">
        <v>191</v>
      </c>
      <c r="E129" s="25"/>
      <c r="F129" s="26"/>
      <c r="G129" s="27"/>
      <c r="H129" s="37" t="s">
        <v>192</v>
      </c>
      <c r="I129" s="68" t="s">
        <v>34</v>
      </c>
      <c r="J129" s="21">
        <v>5.6000000000000005</v>
      </c>
      <c r="K129" s="21">
        <f t="shared" si="18"/>
        <v>0</v>
      </c>
      <c r="N129" s="16"/>
    </row>
    <row r="130" spans="2:14" s="3" customFormat="1" ht="13.5" customHeight="1">
      <c r="B130" s="49">
        <f t="shared" si="19"/>
        <v>0</v>
      </c>
      <c r="C130" s="53">
        <f t="shared" si="17"/>
        <v>0</v>
      </c>
      <c r="D130" s="25" t="s">
        <v>193</v>
      </c>
      <c r="E130" s="25"/>
      <c r="F130" s="26"/>
      <c r="G130" s="27"/>
      <c r="H130" s="37" t="s">
        <v>194</v>
      </c>
      <c r="I130" s="68" t="s">
        <v>34</v>
      </c>
      <c r="J130" s="21">
        <v>5.6000000000000005</v>
      </c>
      <c r="K130" s="21">
        <f t="shared" si="18"/>
        <v>0</v>
      </c>
      <c r="N130" s="16"/>
    </row>
    <row r="131" spans="2:14" s="3" customFormat="1" ht="13.5" customHeight="1">
      <c r="B131" s="49">
        <f t="shared" si="19"/>
        <v>0</v>
      </c>
      <c r="C131" s="53">
        <f t="shared" si="17"/>
        <v>0</v>
      </c>
      <c r="D131" s="25" t="s">
        <v>195</v>
      </c>
      <c r="E131" s="25"/>
      <c r="F131" s="26"/>
      <c r="G131" s="27"/>
      <c r="H131" s="37" t="s">
        <v>196</v>
      </c>
      <c r="I131" s="68" t="s">
        <v>34</v>
      </c>
      <c r="J131" s="21">
        <v>5.6000000000000005</v>
      </c>
      <c r="K131" s="21">
        <f t="shared" si="18"/>
        <v>0</v>
      </c>
      <c r="N131" s="16"/>
    </row>
    <row r="132" spans="2:14" s="3" customFormat="1" ht="13.5" customHeight="1">
      <c r="B132" s="49">
        <f t="shared" si="19"/>
        <v>0</v>
      </c>
      <c r="C132" s="53">
        <f t="shared" si="17"/>
        <v>0</v>
      </c>
      <c r="D132" s="25" t="s">
        <v>197</v>
      </c>
      <c r="E132" s="25"/>
      <c r="F132" s="26"/>
      <c r="G132" s="27"/>
      <c r="H132" s="37" t="s">
        <v>198</v>
      </c>
      <c r="I132" s="68" t="s">
        <v>34</v>
      </c>
      <c r="J132" s="21">
        <v>5.6000000000000005</v>
      </c>
      <c r="K132" s="21">
        <f t="shared" si="18"/>
        <v>0</v>
      </c>
      <c r="N132" s="16"/>
    </row>
    <row r="133" spans="2:14" s="3" customFormat="1" ht="13.5" customHeight="1">
      <c r="B133" s="49">
        <f t="shared" si="19"/>
        <v>0</v>
      </c>
      <c r="C133" s="53">
        <f t="shared" si="17"/>
        <v>0</v>
      </c>
      <c r="D133" s="25" t="s">
        <v>199</v>
      </c>
      <c r="E133" s="25"/>
      <c r="F133" s="26"/>
      <c r="G133" s="27"/>
      <c r="H133" s="37" t="s">
        <v>200</v>
      </c>
      <c r="I133" s="68" t="s">
        <v>34</v>
      </c>
      <c r="J133" s="21">
        <v>5.6000000000000005</v>
      </c>
      <c r="K133" s="21">
        <f t="shared" si="18"/>
        <v>0</v>
      </c>
      <c r="N133" s="16"/>
    </row>
    <row r="134" spans="2:14" s="3" customFormat="1" ht="13.5" customHeight="1">
      <c r="B134" s="49">
        <f>IF($F$27=TRUE,0,$D$17)</f>
        <v>0</v>
      </c>
      <c r="C134" s="53">
        <f t="shared" si="17"/>
        <v>0</v>
      </c>
      <c r="D134" s="25" t="s">
        <v>201</v>
      </c>
      <c r="E134" s="25"/>
      <c r="F134" s="26"/>
      <c r="G134" s="27"/>
      <c r="H134" s="37" t="s">
        <v>202</v>
      </c>
      <c r="I134" s="69" t="s">
        <v>45</v>
      </c>
      <c r="J134" s="21">
        <v>9.35</v>
      </c>
      <c r="K134" s="21">
        <f t="shared" si="18"/>
        <v>0</v>
      </c>
      <c r="N134" s="16"/>
    </row>
    <row r="135" spans="2:14" s="3" customFormat="1" ht="13.5" customHeight="1">
      <c r="B135" s="49">
        <f t="shared" ref="B135:B137" si="20">IF($F$27=TRUE,0,$D$17)</f>
        <v>0</v>
      </c>
      <c r="C135" s="53">
        <f t="shared" si="17"/>
        <v>0</v>
      </c>
      <c r="D135" s="25" t="s">
        <v>203</v>
      </c>
      <c r="E135" s="25"/>
      <c r="F135" s="26"/>
      <c r="G135" s="27"/>
      <c r="H135" s="37" t="s">
        <v>204</v>
      </c>
      <c r="I135" s="69" t="s">
        <v>45</v>
      </c>
      <c r="J135" s="21">
        <v>2.75</v>
      </c>
      <c r="K135" s="21">
        <f t="shared" si="18"/>
        <v>0</v>
      </c>
      <c r="N135" s="16"/>
    </row>
    <row r="136" spans="2:14" s="3" customFormat="1" ht="13.5" customHeight="1">
      <c r="B136" s="49">
        <f t="shared" si="20"/>
        <v>0</v>
      </c>
      <c r="C136" s="53">
        <f t="shared" si="17"/>
        <v>0</v>
      </c>
      <c r="D136" s="25" t="s">
        <v>205</v>
      </c>
      <c r="E136" s="25"/>
      <c r="F136" s="26"/>
      <c r="G136" s="27"/>
      <c r="H136" s="37" t="s">
        <v>206</v>
      </c>
      <c r="I136" s="69" t="s">
        <v>45</v>
      </c>
      <c r="J136" s="21">
        <v>2.75</v>
      </c>
      <c r="K136" s="21">
        <f t="shared" si="18"/>
        <v>0</v>
      </c>
      <c r="N136" s="16"/>
    </row>
    <row r="137" spans="2:14" s="3" customFormat="1" ht="13.5" customHeight="1">
      <c r="B137" s="49">
        <f t="shared" si="20"/>
        <v>0</v>
      </c>
      <c r="C137" s="53">
        <f t="shared" si="17"/>
        <v>0</v>
      </c>
      <c r="D137" s="25" t="s">
        <v>207</v>
      </c>
      <c r="E137" s="25"/>
      <c r="F137" s="26"/>
      <c r="G137" s="27"/>
      <c r="H137" s="37" t="s">
        <v>208</v>
      </c>
      <c r="I137" s="69" t="s">
        <v>45</v>
      </c>
      <c r="J137" s="21">
        <v>2.75</v>
      </c>
      <c r="K137" s="21">
        <f t="shared" si="18"/>
        <v>0</v>
      </c>
      <c r="N137" s="16"/>
    </row>
    <row r="138" spans="2:14" s="3" customFormat="1" ht="13.5" customHeight="1">
      <c r="B138" s="20"/>
      <c r="C138" s="55"/>
      <c r="D138" s="34" t="s">
        <v>48</v>
      </c>
      <c r="E138" s="34"/>
      <c r="F138" s="26"/>
      <c r="G138" s="27"/>
      <c r="H138" s="37"/>
      <c r="I138" s="70"/>
      <c r="J138" s="21"/>
      <c r="K138" s="21">
        <f t="shared" si="18"/>
        <v>0</v>
      </c>
      <c r="N138" s="16"/>
    </row>
    <row r="139" spans="2:14" s="3" customFormat="1" ht="13.5" customHeight="1">
      <c r="B139" s="49">
        <f>$I$17</f>
        <v>0</v>
      </c>
      <c r="C139" s="53">
        <f t="shared" si="17"/>
        <v>0</v>
      </c>
      <c r="D139" s="25" t="s">
        <v>209</v>
      </c>
      <c r="E139" s="25"/>
      <c r="F139" s="26"/>
      <c r="G139" s="27"/>
      <c r="H139" s="37" t="s">
        <v>210</v>
      </c>
      <c r="I139" s="70"/>
      <c r="J139" s="21">
        <v>17.3</v>
      </c>
      <c r="K139" s="21">
        <f t="shared" ref="K139:K150" si="21">J139*C139</f>
        <v>0</v>
      </c>
      <c r="N139" s="16"/>
    </row>
    <row r="140" spans="2:14" s="3" customFormat="1" ht="13.5" customHeight="1">
      <c r="B140" s="49">
        <f t="shared" ref="B140:B153" si="22">$I$17</f>
        <v>0</v>
      </c>
      <c r="C140" s="53">
        <f t="shared" si="17"/>
        <v>0</v>
      </c>
      <c r="D140" s="25" t="s">
        <v>211</v>
      </c>
      <c r="E140" s="25"/>
      <c r="F140" s="26"/>
      <c r="G140" s="27"/>
      <c r="H140" s="37" t="s">
        <v>212</v>
      </c>
      <c r="I140" s="70"/>
      <c r="J140" s="21">
        <v>17.3</v>
      </c>
      <c r="K140" s="21">
        <f t="shared" si="21"/>
        <v>0</v>
      </c>
      <c r="N140" s="16"/>
    </row>
    <row r="141" spans="2:14" s="3" customFormat="1" ht="13.5" customHeight="1">
      <c r="B141" s="49">
        <f t="shared" si="22"/>
        <v>0</v>
      </c>
      <c r="C141" s="53">
        <f t="shared" si="17"/>
        <v>0</v>
      </c>
      <c r="D141" s="25" t="s">
        <v>213</v>
      </c>
      <c r="E141" s="25"/>
      <c r="F141" s="26"/>
      <c r="G141" s="27"/>
      <c r="H141" s="37" t="s">
        <v>214</v>
      </c>
      <c r="I141" s="70"/>
      <c r="J141" s="21">
        <v>17.3</v>
      </c>
      <c r="K141" s="21">
        <f t="shared" si="21"/>
        <v>0</v>
      </c>
      <c r="N141" s="16"/>
    </row>
    <row r="142" spans="2:14" s="3" customFormat="1" ht="13.5" customHeight="1">
      <c r="B142" s="49">
        <f t="shared" si="22"/>
        <v>0</v>
      </c>
      <c r="C142" s="53">
        <f t="shared" si="17"/>
        <v>0</v>
      </c>
      <c r="D142" s="25" t="s">
        <v>215</v>
      </c>
      <c r="E142" s="25"/>
      <c r="F142" s="26"/>
      <c r="G142" s="27"/>
      <c r="H142" s="37" t="s">
        <v>216</v>
      </c>
      <c r="I142" s="70"/>
      <c r="J142" s="21">
        <v>17.3</v>
      </c>
      <c r="K142" s="21">
        <f t="shared" si="21"/>
        <v>0</v>
      </c>
      <c r="N142" s="16"/>
    </row>
    <row r="143" spans="2:14" s="3" customFormat="1" ht="13.5" customHeight="1">
      <c r="B143" s="49">
        <f t="shared" si="22"/>
        <v>0</v>
      </c>
      <c r="C143" s="53">
        <f t="shared" si="17"/>
        <v>0</v>
      </c>
      <c r="D143" s="25" t="s">
        <v>217</v>
      </c>
      <c r="E143" s="25"/>
      <c r="F143" s="26"/>
      <c r="G143" s="27"/>
      <c r="H143" s="37" t="s">
        <v>218</v>
      </c>
      <c r="I143" s="70"/>
      <c r="J143" s="21">
        <v>17.3</v>
      </c>
      <c r="K143" s="21">
        <f t="shared" si="21"/>
        <v>0</v>
      </c>
      <c r="N143" s="16"/>
    </row>
    <row r="144" spans="2:14" s="3" customFormat="1" ht="13.5" customHeight="1">
      <c r="B144" s="49">
        <f t="shared" si="22"/>
        <v>0</v>
      </c>
      <c r="C144" s="53">
        <f t="shared" si="17"/>
        <v>0</v>
      </c>
      <c r="D144" s="25" t="s">
        <v>219</v>
      </c>
      <c r="E144" s="25"/>
      <c r="F144" s="26"/>
      <c r="G144" s="27"/>
      <c r="H144" s="37" t="s">
        <v>220</v>
      </c>
      <c r="I144" s="70"/>
      <c r="J144" s="21">
        <v>17.3</v>
      </c>
      <c r="K144" s="21">
        <f t="shared" si="21"/>
        <v>0</v>
      </c>
      <c r="N144" s="16"/>
    </row>
    <row r="145" spans="2:14" s="3" customFormat="1" ht="13.5" customHeight="1">
      <c r="B145" s="49">
        <f t="shared" si="22"/>
        <v>0</v>
      </c>
      <c r="C145" s="53">
        <f t="shared" si="17"/>
        <v>0</v>
      </c>
      <c r="D145" s="25" t="s">
        <v>221</v>
      </c>
      <c r="E145" s="25"/>
      <c r="F145" s="26"/>
      <c r="G145" s="27"/>
      <c r="H145" s="37" t="s">
        <v>222</v>
      </c>
      <c r="I145" s="71" t="s">
        <v>59</v>
      </c>
      <c r="J145" s="21">
        <v>86.7</v>
      </c>
      <c r="K145" s="21">
        <f t="shared" si="21"/>
        <v>0</v>
      </c>
      <c r="N145" s="16"/>
    </row>
    <row r="146" spans="2:14" s="3" customFormat="1" ht="13.5" customHeight="1">
      <c r="B146" s="49">
        <f t="shared" si="22"/>
        <v>0</v>
      </c>
      <c r="C146" s="53">
        <f t="shared" si="17"/>
        <v>0</v>
      </c>
      <c r="D146" s="25" t="s">
        <v>223</v>
      </c>
      <c r="E146" s="25"/>
      <c r="F146" s="26"/>
      <c r="G146" s="27"/>
      <c r="H146" s="37" t="s">
        <v>224</v>
      </c>
      <c r="I146" s="71" t="s">
        <v>59</v>
      </c>
      <c r="J146" s="21">
        <v>86.7</v>
      </c>
      <c r="K146" s="21">
        <f t="shared" si="21"/>
        <v>0</v>
      </c>
      <c r="N146" s="16"/>
    </row>
    <row r="147" spans="2:14" s="3" customFormat="1" ht="13.5" customHeight="1">
      <c r="B147" s="49">
        <f t="shared" si="22"/>
        <v>0</v>
      </c>
      <c r="C147" s="53">
        <f t="shared" si="17"/>
        <v>0</v>
      </c>
      <c r="D147" s="25" t="s">
        <v>225</v>
      </c>
      <c r="E147" s="25"/>
      <c r="F147" s="26"/>
      <c r="G147" s="27"/>
      <c r="H147" s="37" t="s">
        <v>226</v>
      </c>
      <c r="I147" s="71" t="s">
        <v>59</v>
      </c>
      <c r="J147" s="21">
        <v>86.7</v>
      </c>
      <c r="K147" s="21">
        <f t="shared" si="21"/>
        <v>0</v>
      </c>
      <c r="N147" s="16"/>
    </row>
    <row r="148" spans="2:14" s="3" customFormat="1" ht="13.5" customHeight="1">
      <c r="B148" s="49">
        <f>IF($L$27=TRUE,0,$I$17)</f>
        <v>0</v>
      </c>
      <c r="C148" s="53">
        <f t="shared" si="17"/>
        <v>0</v>
      </c>
      <c r="D148" s="25" t="s">
        <v>227</v>
      </c>
      <c r="E148" s="25"/>
      <c r="F148" s="26"/>
      <c r="G148" s="27"/>
      <c r="H148" s="37" t="s">
        <v>228</v>
      </c>
      <c r="I148" s="71" t="s">
        <v>59</v>
      </c>
      <c r="J148" s="21">
        <v>92.800000000000011</v>
      </c>
      <c r="K148" s="21">
        <f t="shared" si="21"/>
        <v>0</v>
      </c>
      <c r="N148" s="16"/>
    </row>
    <row r="149" spans="2:14" s="3" customFormat="1" ht="13.5" customHeight="1">
      <c r="B149" s="49">
        <f>IF($L$27=TRUE,0,$I$17)</f>
        <v>0</v>
      </c>
      <c r="C149" s="53">
        <f t="shared" si="17"/>
        <v>0</v>
      </c>
      <c r="D149" s="25" t="s">
        <v>229</v>
      </c>
      <c r="E149" s="25"/>
      <c r="F149" s="26"/>
      <c r="G149" s="27"/>
      <c r="H149" s="37" t="s">
        <v>230</v>
      </c>
      <c r="I149" s="71" t="s">
        <v>59</v>
      </c>
      <c r="J149" s="21">
        <v>148.5</v>
      </c>
      <c r="K149" s="21">
        <f t="shared" si="21"/>
        <v>0</v>
      </c>
      <c r="N149" s="16"/>
    </row>
    <row r="150" spans="2:14" s="3" customFormat="1" ht="13.5" customHeight="1">
      <c r="B150" s="49">
        <f>IF($L$27=TRUE,0,$I$17)</f>
        <v>0</v>
      </c>
      <c r="C150" s="53">
        <f t="shared" si="17"/>
        <v>0</v>
      </c>
      <c r="D150" s="25" t="s">
        <v>231</v>
      </c>
      <c r="E150" s="25"/>
      <c r="F150" s="26"/>
      <c r="G150" s="27"/>
      <c r="H150" s="37" t="s">
        <v>232</v>
      </c>
      <c r="I150" s="71" t="s">
        <v>59</v>
      </c>
      <c r="J150" s="21">
        <v>92.800000000000011</v>
      </c>
      <c r="K150" s="21">
        <f t="shared" si="21"/>
        <v>0</v>
      </c>
      <c r="N150" s="16"/>
    </row>
    <row r="151" spans="2:14" s="3" customFormat="1" ht="13.5" customHeight="1">
      <c r="B151" s="20"/>
      <c r="C151" s="55"/>
      <c r="D151" s="34" t="s">
        <v>70</v>
      </c>
      <c r="E151" s="34"/>
      <c r="F151" s="26"/>
      <c r="G151" s="27"/>
      <c r="H151" s="37"/>
      <c r="I151" s="70"/>
      <c r="J151" s="21"/>
      <c r="K151" s="21"/>
      <c r="N151" s="16"/>
    </row>
    <row r="152" spans="2:14" s="3" customFormat="1" ht="13.5" customHeight="1">
      <c r="B152" s="49">
        <f t="shared" si="22"/>
        <v>0</v>
      </c>
      <c r="C152" s="53">
        <f t="shared" si="17"/>
        <v>0</v>
      </c>
      <c r="D152" s="25" t="s">
        <v>233</v>
      </c>
      <c r="E152" s="25"/>
      <c r="F152" s="26"/>
      <c r="G152" s="27"/>
      <c r="H152" s="37" t="s">
        <v>234</v>
      </c>
      <c r="I152" s="70"/>
      <c r="J152" s="21">
        <v>118</v>
      </c>
      <c r="K152" s="21">
        <f>J152*C152</f>
        <v>0</v>
      </c>
      <c r="N152" s="16"/>
    </row>
    <row r="153" spans="2:14" s="3" customFormat="1" ht="13.5" customHeight="1">
      <c r="B153" s="49">
        <f t="shared" si="22"/>
        <v>0</v>
      </c>
      <c r="C153" s="53">
        <f t="shared" si="17"/>
        <v>0</v>
      </c>
      <c r="D153" s="25" t="s">
        <v>235</v>
      </c>
      <c r="E153" s="25"/>
      <c r="F153" s="26"/>
      <c r="G153" s="27"/>
      <c r="H153" s="37" t="s">
        <v>236</v>
      </c>
      <c r="I153" s="70"/>
      <c r="J153" s="21">
        <v>4.55</v>
      </c>
      <c r="K153" s="21">
        <f>J153*C153</f>
        <v>0</v>
      </c>
      <c r="N153" s="16"/>
    </row>
    <row r="154" spans="2:14" s="3" customFormat="1" ht="13.5" customHeight="1">
      <c r="B154" s="20"/>
      <c r="C154" s="55"/>
      <c r="D154" s="34" t="s">
        <v>79</v>
      </c>
      <c r="E154" s="34"/>
      <c r="F154" s="26"/>
      <c r="G154" s="27"/>
      <c r="H154" s="37"/>
      <c r="I154" s="70"/>
      <c r="J154" s="21"/>
      <c r="K154" s="21"/>
      <c r="N154" s="16"/>
    </row>
    <row r="155" spans="2:14" s="3" customFormat="1" ht="13.5" customHeight="1">
      <c r="B155" s="49">
        <f>$D$17</f>
        <v>0</v>
      </c>
      <c r="C155" s="53">
        <f t="shared" si="17"/>
        <v>0</v>
      </c>
      <c r="D155" s="25" t="s">
        <v>237</v>
      </c>
      <c r="E155" s="25"/>
      <c r="F155" s="26"/>
      <c r="G155" s="27"/>
      <c r="H155" s="37" t="s">
        <v>238</v>
      </c>
      <c r="I155" s="68" t="s">
        <v>34</v>
      </c>
      <c r="J155" s="21">
        <v>6.25</v>
      </c>
      <c r="K155" s="21">
        <f>J155*C155</f>
        <v>0</v>
      </c>
      <c r="N155" s="16"/>
    </row>
    <row r="156" spans="2:14" s="3" customFormat="1" ht="13.5" customHeight="1">
      <c r="B156" s="49"/>
      <c r="C156" s="53">
        <f t="shared" si="17"/>
        <v>0</v>
      </c>
      <c r="D156" s="25" t="s">
        <v>239</v>
      </c>
      <c r="E156" s="25"/>
      <c r="F156" s="26"/>
      <c r="G156" s="27"/>
      <c r="H156" s="37" t="s">
        <v>240</v>
      </c>
      <c r="I156" s="68" t="s">
        <v>34</v>
      </c>
      <c r="J156" s="21">
        <v>2.5500000000000003</v>
      </c>
      <c r="K156" s="21">
        <f t="shared" ref="K156" si="23">J156*C156</f>
        <v>0</v>
      </c>
      <c r="N156" s="16"/>
    </row>
    <row r="157" spans="2:14" s="3" customFormat="1" ht="13.5" customHeight="1">
      <c r="B157" s="20"/>
      <c r="C157" s="55"/>
      <c r="D157" s="91" t="s">
        <v>241</v>
      </c>
      <c r="E157" s="28"/>
      <c r="F157" s="29"/>
      <c r="G157" s="29"/>
      <c r="H157" s="38"/>
      <c r="I157" s="38"/>
      <c r="J157" s="29"/>
      <c r="K157" s="73"/>
      <c r="N157" s="16"/>
    </row>
    <row r="158" spans="2:14" s="3" customFormat="1" ht="13.5" customHeight="1">
      <c r="B158" s="20"/>
      <c r="C158" s="55"/>
      <c r="D158" s="92" t="s">
        <v>242</v>
      </c>
      <c r="E158" s="92"/>
      <c r="F158" s="93"/>
      <c r="G158" s="94"/>
      <c r="H158" s="37"/>
      <c r="I158" s="70"/>
      <c r="J158" s="22"/>
      <c r="K158" s="21"/>
      <c r="N158" s="16"/>
    </row>
    <row r="159" spans="2:14" s="3" customFormat="1" ht="13.5" customHeight="1">
      <c r="B159" s="49"/>
      <c r="C159" s="57"/>
      <c r="D159" s="25" t="s">
        <v>243</v>
      </c>
      <c r="E159" s="34"/>
      <c r="F159" s="26"/>
      <c r="G159" s="27"/>
      <c r="H159" s="37" t="s">
        <v>244</v>
      </c>
      <c r="I159" s="68" t="s">
        <v>34</v>
      </c>
      <c r="J159" s="22">
        <v>39.85</v>
      </c>
      <c r="K159" s="21">
        <f t="shared" ref="K159" si="24">J159*C159</f>
        <v>0</v>
      </c>
      <c r="N159" s="16"/>
    </row>
    <row r="160" spans="2:14" s="3" customFormat="1" ht="13.5" customHeight="1">
      <c r="B160" s="49"/>
      <c r="C160" s="57"/>
      <c r="D160" s="25" t="s">
        <v>245</v>
      </c>
      <c r="E160" s="34"/>
      <c r="F160" s="26"/>
      <c r="G160" s="27"/>
      <c r="H160" s="37" t="s">
        <v>246</v>
      </c>
      <c r="I160" s="86"/>
      <c r="J160" s="22" t="s">
        <v>246</v>
      </c>
      <c r="K160" s="21"/>
      <c r="N160" s="16"/>
    </row>
    <row r="161" spans="2:14" s="3" customFormat="1" ht="13.5" customHeight="1">
      <c r="B161" s="49"/>
      <c r="C161" s="57"/>
      <c r="D161" s="25" t="s">
        <v>247</v>
      </c>
      <c r="E161" s="25"/>
      <c r="F161" s="26"/>
      <c r="G161" s="27"/>
      <c r="H161" s="37" t="s">
        <v>248</v>
      </c>
      <c r="I161" s="69" t="s">
        <v>45</v>
      </c>
      <c r="J161" s="21">
        <v>9.35</v>
      </c>
      <c r="K161" s="21">
        <f t="shared" ref="K161" si="25">J161*C161</f>
        <v>0</v>
      </c>
      <c r="N161" s="16"/>
    </row>
    <row r="162" spans="2:14" s="3" customFormat="1" ht="13.5" customHeight="1">
      <c r="B162" s="49"/>
      <c r="C162" s="90"/>
      <c r="D162" s="92" t="s">
        <v>249</v>
      </c>
      <c r="E162" s="92"/>
      <c r="F162" s="93"/>
      <c r="G162" s="94"/>
      <c r="H162" s="37"/>
      <c r="I162" s="86"/>
      <c r="J162" s="22"/>
      <c r="K162" s="21"/>
      <c r="N162" s="16"/>
    </row>
    <row r="163" spans="2:14" s="3" customFormat="1" ht="13.5" customHeight="1">
      <c r="B163" s="20"/>
      <c r="C163" s="55"/>
      <c r="D163" s="34" t="s">
        <v>250</v>
      </c>
      <c r="E163" s="34"/>
      <c r="F163" s="26"/>
      <c r="G163" s="27"/>
      <c r="H163" s="37"/>
      <c r="I163" s="86"/>
      <c r="J163" s="22"/>
      <c r="K163" s="21"/>
      <c r="N163" s="16"/>
    </row>
    <row r="164" spans="2:14" s="3" customFormat="1" ht="13.5" customHeight="1">
      <c r="B164" s="49">
        <f>$D$18</f>
        <v>0</v>
      </c>
      <c r="C164" s="53">
        <f t="shared" si="17"/>
        <v>0</v>
      </c>
      <c r="D164" s="25" t="s">
        <v>251</v>
      </c>
      <c r="E164" s="25"/>
      <c r="F164" s="26"/>
      <c r="G164" s="27"/>
      <c r="H164" s="37" t="s">
        <v>252</v>
      </c>
      <c r="I164" s="68" t="s">
        <v>34</v>
      </c>
      <c r="J164" s="21">
        <v>5.6000000000000005</v>
      </c>
      <c r="K164" s="21">
        <f t="shared" ref="K164:K174" si="26">J164*C164</f>
        <v>0</v>
      </c>
      <c r="N164" s="16"/>
    </row>
    <row r="165" spans="2:14" s="3" customFormat="1" ht="13.5" customHeight="1">
      <c r="B165" s="49">
        <f t="shared" ref="B165:B169" si="27">$D$18</f>
        <v>0</v>
      </c>
      <c r="C165" s="53">
        <f t="shared" si="17"/>
        <v>0</v>
      </c>
      <c r="D165" s="25" t="s">
        <v>253</v>
      </c>
      <c r="E165" s="25"/>
      <c r="F165" s="26"/>
      <c r="G165" s="27"/>
      <c r="H165" s="37" t="s">
        <v>254</v>
      </c>
      <c r="I165" s="68" t="s">
        <v>34</v>
      </c>
      <c r="J165" s="21">
        <v>5.6000000000000005</v>
      </c>
      <c r="K165" s="21">
        <f t="shared" si="26"/>
        <v>0</v>
      </c>
      <c r="N165" s="16"/>
    </row>
    <row r="166" spans="2:14" s="3" customFormat="1" ht="13.5" customHeight="1">
      <c r="B166" s="49">
        <f t="shared" si="27"/>
        <v>0</v>
      </c>
      <c r="C166" s="53">
        <f t="shared" si="17"/>
        <v>0</v>
      </c>
      <c r="D166" s="25" t="s">
        <v>255</v>
      </c>
      <c r="E166" s="25"/>
      <c r="F166" s="26"/>
      <c r="G166" s="27"/>
      <c r="H166" s="37" t="s">
        <v>256</v>
      </c>
      <c r="I166" s="68" t="s">
        <v>34</v>
      </c>
      <c r="J166" s="21">
        <v>5.6000000000000005</v>
      </c>
      <c r="K166" s="21">
        <f t="shared" si="26"/>
        <v>0</v>
      </c>
      <c r="N166" s="16"/>
    </row>
    <row r="167" spans="2:14" s="3" customFormat="1" ht="13.5" customHeight="1">
      <c r="B167" s="49">
        <f t="shared" si="27"/>
        <v>0</v>
      </c>
      <c r="C167" s="53">
        <f t="shared" si="17"/>
        <v>0</v>
      </c>
      <c r="D167" s="25" t="s">
        <v>257</v>
      </c>
      <c r="E167" s="25"/>
      <c r="F167" s="26"/>
      <c r="G167" s="27"/>
      <c r="H167" s="37" t="s">
        <v>258</v>
      </c>
      <c r="I167" s="68" t="s">
        <v>34</v>
      </c>
      <c r="J167" s="21">
        <v>5.6000000000000005</v>
      </c>
      <c r="K167" s="21">
        <f t="shared" si="26"/>
        <v>0</v>
      </c>
      <c r="N167" s="16"/>
    </row>
    <row r="168" spans="2:14" s="3" customFormat="1" ht="13.5" customHeight="1">
      <c r="B168" s="49">
        <f t="shared" si="27"/>
        <v>0</v>
      </c>
      <c r="C168" s="53">
        <f t="shared" si="17"/>
        <v>0</v>
      </c>
      <c r="D168" s="25" t="s">
        <v>259</v>
      </c>
      <c r="E168" s="25"/>
      <c r="F168" s="26"/>
      <c r="G168" s="27"/>
      <c r="H168" s="37" t="s">
        <v>260</v>
      </c>
      <c r="I168" s="68" t="s">
        <v>34</v>
      </c>
      <c r="J168" s="21">
        <v>5.6000000000000005</v>
      </c>
      <c r="K168" s="21">
        <f t="shared" si="26"/>
        <v>0</v>
      </c>
      <c r="N168" s="16"/>
    </row>
    <row r="169" spans="2:14" s="3" customFormat="1" ht="13.5" customHeight="1">
      <c r="B169" s="49">
        <f t="shared" si="27"/>
        <v>0</v>
      </c>
      <c r="C169" s="53">
        <f t="shared" si="17"/>
        <v>0</v>
      </c>
      <c r="D169" s="25" t="s">
        <v>261</v>
      </c>
      <c r="E169" s="25"/>
      <c r="F169" s="26"/>
      <c r="G169" s="27"/>
      <c r="H169" s="37" t="s">
        <v>262</v>
      </c>
      <c r="I169" s="68" t="s">
        <v>34</v>
      </c>
      <c r="J169" s="21">
        <v>5.6000000000000005</v>
      </c>
      <c r="K169" s="21">
        <f t="shared" si="26"/>
        <v>0</v>
      </c>
      <c r="N169" s="16"/>
    </row>
    <row r="170" spans="2:14" s="3" customFormat="1" ht="13.5" customHeight="1">
      <c r="B170" s="49">
        <f>IF($F$28=TRUE,0,$D$18)</f>
        <v>0</v>
      </c>
      <c r="C170" s="53">
        <f t="shared" si="17"/>
        <v>0</v>
      </c>
      <c r="D170" s="25" t="s">
        <v>247</v>
      </c>
      <c r="E170" s="25"/>
      <c r="F170" s="26"/>
      <c r="G170" s="27"/>
      <c r="H170" s="37" t="s">
        <v>248</v>
      </c>
      <c r="I170" s="69" t="s">
        <v>45</v>
      </c>
      <c r="J170" s="21">
        <v>9.35</v>
      </c>
      <c r="K170" s="21">
        <f t="shared" si="26"/>
        <v>0</v>
      </c>
      <c r="N170" s="16"/>
    </row>
    <row r="171" spans="2:14" s="3" customFormat="1" ht="13.5" customHeight="1">
      <c r="B171" s="49">
        <f t="shared" ref="B171:B173" si="28">IF($F$28=TRUE,0,$D$18)</f>
        <v>0</v>
      </c>
      <c r="C171" s="53">
        <f t="shared" si="17"/>
        <v>0</v>
      </c>
      <c r="D171" s="25" t="s">
        <v>263</v>
      </c>
      <c r="E171" s="25"/>
      <c r="F171" s="26"/>
      <c r="G171" s="27"/>
      <c r="H171" s="37" t="s">
        <v>264</v>
      </c>
      <c r="I171" s="69" t="s">
        <v>45</v>
      </c>
      <c r="J171" s="21">
        <v>2.75</v>
      </c>
      <c r="K171" s="21">
        <f t="shared" si="26"/>
        <v>0</v>
      </c>
      <c r="N171" s="16"/>
    </row>
    <row r="172" spans="2:14" s="3" customFormat="1" ht="13.5" customHeight="1">
      <c r="B172" s="49">
        <f t="shared" si="28"/>
        <v>0</v>
      </c>
      <c r="C172" s="53">
        <f t="shared" si="17"/>
        <v>0</v>
      </c>
      <c r="D172" s="25" t="s">
        <v>265</v>
      </c>
      <c r="E172" s="25"/>
      <c r="F172" s="26"/>
      <c r="G172" s="27"/>
      <c r="H172" s="37" t="s">
        <v>266</v>
      </c>
      <c r="I172" s="69" t="s">
        <v>45</v>
      </c>
      <c r="J172" s="21">
        <v>2.75</v>
      </c>
      <c r="K172" s="21">
        <f t="shared" si="26"/>
        <v>0</v>
      </c>
      <c r="N172" s="16"/>
    </row>
    <row r="173" spans="2:14" s="3" customFormat="1" ht="13.5" customHeight="1">
      <c r="B173" s="49">
        <f t="shared" si="28"/>
        <v>0</v>
      </c>
      <c r="C173" s="53">
        <f t="shared" si="17"/>
        <v>0</v>
      </c>
      <c r="D173" s="25" t="s">
        <v>267</v>
      </c>
      <c r="E173" s="25"/>
      <c r="F173" s="26"/>
      <c r="G173" s="27"/>
      <c r="H173" s="37" t="s">
        <v>268</v>
      </c>
      <c r="I173" s="69" t="s">
        <v>45</v>
      </c>
      <c r="J173" s="21">
        <v>2.75</v>
      </c>
      <c r="K173" s="21">
        <f t="shared" si="26"/>
        <v>0</v>
      </c>
      <c r="N173" s="16"/>
    </row>
    <row r="174" spans="2:14" s="3" customFormat="1" ht="13.5" customHeight="1">
      <c r="B174" s="20"/>
      <c r="C174" s="55"/>
      <c r="D174" s="34" t="s">
        <v>269</v>
      </c>
      <c r="E174" s="34"/>
      <c r="F174" s="26"/>
      <c r="G174" s="27"/>
      <c r="H174" s="37"/>
      <c r="I174" s="70"/>
      <c r="J174" s="21"/>
      <c r="K174" s="21">
        <f t="shared" si="26"/>
        <v>0</v>
      </c>
      <c r="N174" s="16"/>
    </row>
    <row r="175" spans="2:14" s="3" customFormat="1" ht="13.5" customHeight="1">
      <c r="B175" s="49">
        <f>$I$18</f>
        <v>0</v>
      </c>
      <c r="C175" s="53">
        <f t="shared" si="17"/>
        <v>0</v>
      </c>
      <c r="D175" s="25" t="s">
        <v>270</v>
      </c>
      <c r="E175" s="25"/>
      <c r="F175" s="26"/>
      <c r="G175" s="27"/>
      <c r="H175" s="37" t="s">
        <v>271</v>
      </c>
      <c r="I175" s="70"/>
      <c r="J175" s="21">
        <v>17.3</v>
      </c>
      <c r="K175" s="21">
        <f t="shared" ref="K175:K186" si="29">J175*C175</f>
        <v>0</v>
      </c>
      <c r="N175" s="16"/>
    </row>
    <row r="176" spans="2:14" s="3" customFormat="1" ht="13.5" customHeight="1">
      <c r="B176" s="49">
        <f t="shared" ref="B176:B189" si="30">$I$18</f>
        <v>0</v>
      </c>
      <c r="C176" s="53">
        <f t="shared" si="17"/>
        <v>0</v>
      </c>
      <c r="D176" s="25" t="s">
        <v>272</v>
      </c>
      <c r="E176" s="25"/>
      <c r="F176" s="26"/>
      <c r="G176" s="27"/>
      <c r="H176" s="37" t="s">
        <v>273</v>
      </c>
      <c r="I176" s="70"/>
      <c r="J176" s="21">
        <v>17.3</v>
      </c>
      <c r="K176" s="21">
        <f t="shared" si="29"/>
        <v>0</v>
      </c>
      <c r="N176" s="16"/>
    </row>
    <row r="177" spans="2:14" s="3" customFormat="1" ht="13.5" customHeight="1">
      <c r="B177" s="49">
        <f t="shared" si="30"/>
        <v>0</v>
      </c>
      <c r="C177" s="53">
        <f t="shared" si="17"/>
        <v>0</v>
      </c>
      <c r="D177" s="25" t="s">
        <v>274</v>
      </c>
      <c r="E177" s="25"/>
      <c r="F177" s="26"/>
      <c r="G177" s="27"/>
      <c r="H177" s="37" t="s">
        <v>275</v>
      </c>
      <c r="I177" s="70"/>
      <c r="J177" s="21">
        <v>17.3</v>
      </c>
      <c r="K177" s="21">
        <f t="shared" si="29"/>
        <v>0</v>
      </c>
      <c r="N177" s="16"/>
    </row>
    <row r="178" spans="2:14" s="3" customFormat="1" ht="13.5" customHeight="1">
      <c r="B178" s="49">
        <f t="shared" si="30"/>
        <v>0</v>
      </c>
      <c r="C178" s="53">
        <f t="shared" si="17"/>
        <v>0</v>
      </c>
      <c r="D178" s="25" t="s">
        <v>276</v>
      </c>
      <c r="E178" s="25"/>
      <c r="F178" s="26"/>
      <c r="G178" s="27"/>
      <c r="H178" s="37" t="s">
        <v>277</v>
      </c>
      <c r="I178" s="70"/>
      <c r="J178" s="21">
        <v>17.3</v>
      </c>
      <c r="K178" s="21">
        <f t="shared" si="29"/>
        <v>0</v>
      </c>
      <c r="N178" s="16"/>
    </row>
    <row r="179" spans="2:14" s="3" customFormat="1" ht="13.5" customHeight="1">
      <c r="B179" s="49">
        <f t="shared" si="30"/>
        <v>0</v>
      </c>
      <c r="C179" s="53">
        <f t="shared" si="17"/>
        <v>0</v>
      </c>
      <c r="D179" s="25" t="s">
        <v>278</v>
      </c>
      <c r="E179" s="25"/>
      <c r="F179" s="26"/>
      <c r="G179" s="27"/>
      <c r="H179" s="37" t="s">
        <v>279</v>
      </c>
      <c r="I179" s="70"/>
      <c r="J179" s="21">
        <v>17.3</v>
      </c>
      <c r="K179" s="21">
        <f t="shared" si="29"/>
        <v>0</v>
      </c>
      <c r="N179" s="16"/>
    </row>
    <row r="180" spans="2:14" s="3" customFormat="1" ht="13.5" customHeight="1">
      <c r="B180" s="49">
        <f t="shared" si="30"/>
        <v>0</v>
      </c>
      <c r="C180" s="53">
        <f t="shared" si="17"/>
        <v>0</v>
      </c>
      <c r="D180" s="25" t="s">
        <v>280</v>
      </c>
      <c r="E180" s="25"/>
      <c r="F180" s="26"/>
      <c r="G180" s="27"/>
      <c r="H180" s="37" t="s">
        <v>281</v>
      </c>
      <c r="I180" s="70"/>
      <c r="J180" s="21">
        <v>17.3</v>
      </c>
      <c r="K180" s="21">
        <f t="shared" si="29"/>
        <v>0</v>
      </c>
      <c r="N180" s="16"/>
    </row>
    <row r="181" spans="2:14" s="3" customFormat="1" ht="13.5" customHeight="1">
      <c r="B181" s="49">
        <f t="shared" si="30"/>
        <v>0</v>
      </c>
      <c r="C181" s="53">
        <f t="shared" si="17"/>
        <v>0</v>
      </c>
      <c r="D181" s="25" t="s">
        <v>282</v>
      </c>
      <c r="E181" s="25"/>
      <c r="F181" s="26"/>
      <c r="G181" s="27"/>
      <c r="H181" s="37" t="s">
        <v>283</v>
      </c>
      <c r="I181" s="71" t="s">
        <v>59</v>
      </c>
      <c r="J181" s="21">
        <v>86.7</v>
      </c>
      <c r="K181" s="21">
        <f t="shared" si="29"/>
        <v>0</v>
      </c>
      <c r="N181" s="16"/>
    </row>
    <row r="182" spans="2:14" s="3" customFormat="1" ht="13.5" customHeight="1">
      <c r="B182" s="49">
        <f t="shared" si="30"/>
        <v>0</v>
      </c>
      <c r="C182" s="53">
        <f t="shared" si="17"/>
        <v>0</v>
      </c>
      <c r="D182" s="25" t="s">
        <v>284</v>
      </c>
      <c r="E182" s="25"/>
      <c r="F182" s="26"/>
      <c r="G182" s="27"/>
      <c r="H182" s="37" t="s">
        <v>285</v>
      </c>
      <c r="I182" s="71" t="s">
        <v>59</v>
      </c>
      <c r="J182" s="21">
        <v>86.7</v>
      </c>
      <c r="K182" s="21">
        <f t="shared" si="29"/>
        <v>0</v>
      </c>
      <c r="N182" s="16"/>
    </row>
    <row r="183" spans="2:14" s="3" customFormat="1" ht="13.5" customHeight="1">
      <c r="B183" s="49">
        <f t="shared" si="30"/>
        <v>0</v>
      </c>
      <c r="C183" s="53">
        <f t="shared" si="17"/>
        <v>0</v>
      </c>
      <c r="D183" s="25" t="s">
        <v>286</v>
      </c>
      <c r="E183" s="25"/>
      <c r="F183" s="26"/>
      <c r="G183" s="27"/>
      <c r="H183" s="37" t="s">
        <v>287</v>
      </c>
      <c r="I183" s="71" t="s">
        <v>59</v>
      </c>
      <c r="J183" s="21">
        <v>86.7</v>
      </c>
      <c r="K183" s="21">
        <f t="shared" si="29"/>
        <v>0</v>
      </c>
      <c r="N183" s="16"/>
    </row>
    <row r="184" spans="2:14" s="3" customFormat="1" ht="13.5" customHeight="1">
      <c r="B184" s="49">
        <f>IF($L$28=TRUE,0,$I$18)</f>
        <v>0</v>
      </c>
      <c r="C184" s="53">
        <f t="shared" si="17"/>
        <v>0</v>
      </c>
      <c r="D184" s="25" t="s">
        <v>288</v>
      </c>
      <c r="E184" s="25"/>
      <c r="F184" s="26"/>
      <c r="G184" s="27"/>
      <c r="H184" s="37" t="s">
        <v>289</v>
      </c>
      <c r="I184" s="71" t="s">
        <v>59</v>
      </c>
      <c r="J184" s="21">
        <v>92.800000000000011</v>
      </c>
      <c r="K184" s="21">
        <f t="shared" si="29"/>
        <v>0</v>
      </c>
      <c r="N184" s="16"/>
    </row>
    <row r="185" spans="2:14" s="3" customFormat="1" ht="13.5" customHeight="1">
      <c r="B185" s="49">
        <f>IF($L$28=TRUE,0,$I$18)</f>
        <v>0</v>
      </c>
      <c r="C185" s="53">
        <f t="shared" si="17"/>
        <v>0</v>
      </c>
      <c r="D185" s="25" t="s">
        <v>290</v>
      </c>
      <c r="E185" s="25"/>
      <c r="F185" s="26"/>
      <c r="G185" s="27"/>
      <c r="H185" s="37" t="s">
        <v>291</v>
      </c>
      <c r="I185" s="71" t="s">
        <v>59</v>
      </c>
      <c r="J185" s="21">
        <v>148.5</v>
      </c>
      <c r="K185" s="21">
        <f t="shared" si="29"/>
        <v>0</v>
      </c>
      <c r="N185" s="16"/>
    </row>
    <row r="186" spans="2:14" s="3" customFormat="1" ht="13.5" customHeight="1">
      <c r="B186" s="49">
        <f>IF($L$28=TRUE,0,$I$18)</f>
        <v>0</v>
      </c>
      <c r="C186" s="53">
        <f t="shared" si="17"/>
        <v>0</v>
      </c>
      <c r="D186" s="25" t="s">
        <v>292</v>
      </c>
      <c r="E186" s="25"/>
      <c r="F186" s="26"/>
      <c r="G186" s="27"/>
      <c r="H186" s="37" t="s">
        <v>293</v>
      </c>
      <c r="I186" s="71" t="s">
        <v>59</v>
      </c>
      <c r="J186" s="21">
        <v>92.800000000000011</v>
      </c>
      <c r="K186" s="21">
        <f t="shared" si="29"/>
        <v>0</v>
      </c>
      <c r="N186" s="16"/>
    </row>
    <row r="187" spans="2:14" s="3" customFormat="1" ht="13.5" customHeight="1">
      <c r="B187" s="20"/>
      <c r="C187" s="55"/>
      <c r="D187" s="34" t="s">
        <v>294</v>
      </c>
      <c r="E187" s="34"/>
      <c r="F187" s="26"/>
      <c r="G187" s="27"/>
      <c r="H187" s="37"/>
      <c r="I187" s="70"/>
      <c r="J187" s="21"/>
      <c r="K187" s="21"/>
      <c r="N187" s="16"/>
    </row>
    <row r="188" spans="2:14" s="3" customFormat="1" ht="13.5" customHeight="1">
      <c r="B188" s="49">
        <f t="shared" si="30"/>
        <v>0</v>
      </c>
      <c r="C188" s="53">
        <f t="shared" ref="C188:C223" si="31">B188</f>
        <v>0</v>
      </c>
      <c r="D188" s="25" t="s">
        <v>295</v>
      </c>
      <c r="E188" s="25"/>
      <c r="F188" s="26"/>
      <c r="G188" s="27"/>
      <c r="H188" s="37" t="s">
        <v>296</v>
      </c>
      <c r="I188" s="70"/>
      <c r="J188" s="21">
        <v>118</v>
      </c>
      <c r="K188" s="21">
        <f>J188*C188</f>
        <v>0</v>
      </c>
      <c r="N188" s="16"/>
    </row>
    <row r="189" spans="2:14" s="3" customFormat="1" ht="13.5" customHeight="1">
      <c r="B189" s="49">
        <f t="shared" si="30"/>
        <v>0</v>
      </c>
      <c r="C189" s="53">
        <f t="shared" ref="C189" si="32">B189</f>
        <v>0</v>
      </c>
      <c r="D189" s="25" t="s">
        <v>297</v>
      </c>
      <c r="E189" s="25"/>
      <c r="F189" s="26"/>
      <c r="G189" s="27"/>
      <c r="H189" s="37" t="s">
        <v>298</v>
      </c>
      <c r="I189" s="70"/>
      <c r="J189" s="21">
        <v>4.55</v>
      </c>
      <c r="K189" s="21">
        <f>J189*C189</f>
        <v>0</v>
      </c>
      <c r="N189" s="16"/>
    </row>
    <row r="190" spans="2:14" s="3" customFormat="1" ht="13.5" customHeight="1">
      <c r="B190" s="20"/>
      <c r="C190" s="55"/>
      <c r="D190" s="34" t="s">
        <v>299</v>
      </c>
      <c r="E190" s="34"/>
      <c r="F190" s="26"/>
      <c r="G190" s="27"/>
      <c r="H190" s="37"/>
      <c r="I190" s="70"/>
      <c r="J190" s="21"/>
      <c r="K190" s="21"/>
      <c r="N190" s="16"/>
    </row>
    <row r="191" spans="2:14" s="3" customFormat="1" ht="13.5" customHeight="1">
      <c r="B191" s="49">
        <f>$D$18</f>
        <v>0</v>
      </c>
      <c r="C191" s="53">
        <f t="shared" si="31"/>
        <v>0</v>
      </c>
      <c r="D191" s="25" t="s">
        <v>300</v>
      </c>
      <c r="E191" s="25"/>
      <c r="F191" s="26"/>
      <c r="G191" s="27"/>
      <c r="H191" s="37" t="s">
        <v>301</v>
      </c>
      <c r="I191" s="68" t="s">
        <v>34</v>
      </c>
      <c r="J191" s="21">
        <v>6.25</v>
      </c>
      <c r="K191" s="21">
        <f>J191*C191</f>
        <v>0</v>
      </c>
      <c r="N191" s="16"/>
    </row>
    <row r="192" spans="2:14" s="3" customFormat="1" ht="13.5" customHeight="1">
      <c r="B192" s="49"/>
      <c r="C192" s="53">
        <f t="shared" si="31"/>
        <v>0</v>
      </c>
      <c r="D192" s="25" t="s">
        <v>302</v>
      </c>
      <c r="E192" s="25"/>
      <c r="F192" s="26"/>
      <c r="G192" s="27"/>
      <c r="H192" s="37" t="s">
        <v>303</v>
      </c>
      <c r="I192" s="68" t="s">
        <v>34</v>
      </c>
      <c r="J192" s="21">
        <v>2.5500000000000003</v>
      </c>
      <c r="K192" s="21">
        <f>J192*C192</f>
        <v>0</v>
      </c>
      <c r="N192" s="16"/>
    </row>
    <row r="193" spans="2:14" s="3" customFormat="1" ht="13.5" customHeight="1">
      <c r="B193" s="20"/>
      <c r="C193" s="55"/>
      <c r="D193" s="28" t="s">
        <v>304</v>
      </c>
      <c r="E193" s="28"/>
      <c r="F193" s="29"/>
      <c r="G193" s="29"/>
      <c r="H193" s="38"/>
      <c r="I193" s="38"/>
      <c r="J193" s="29"/>
      <c r="K193" s="73"/>
      <c r="N193" s="16"/>
    </row>
    <row r="194" spans="2:14" s="3" customFormat="1" ht="13.5" customHeight="1">
      <c r="B194" s="20"/>
      <c r="C194" s="55"/>
      <c r="D194" s="34" t="s">
        <v>31</v>
      </c>
      <c r="E194" s="34"/>
      <c r="F194" s="26"/>
      <c r="G194" s="27"/>
      <c r="H194" s="37"/>
      <c r="I194" s="70"/>
      <c r="J194" s="22"/>
      <c r="K194" s="21"/>
      <c r="N194" s="16"/>
    </row>
    <row r="195" spans="2:14" s="3" customFormat="1" ht="13.5" customHeight="1">
      <c r="B195" s="49">
        <f>$D$19</f>
        <v>0</v>
      </c>
      <c r="C195" s="53">
        <f t="shared" si="31"/>
        <v>0</v>
      </c>
      <c r="D195" s="25" t="s">
        <v>305</v>
      </c>
      <c r="E195" s="25"/>
      <c r="F195" s="26"/>
      <c r="G195" s="27"/>
      <c r="H195" s="37" t="s">
        <v>306</v>
      </c>
      <c r="I195" s="68" t="s">
        <v>34</v>
      </c>
      <c r="J195" s="21">
        <v>5.6000000000000005</v>
      </c>
      <c r="K195" s="21">
        <f t="shared" ref="K195:K205" si="33">J195*C195</f>
        <v>0</v>
      </c>
      <c r="N195" s="16"/>
    </row>
    <row r="196" spans="2:14" s="3" customFormat="1" ht="13.5" customHeight="1">
      <c r="B196" s="49">
        <f t="shared" ref="B196:B200" si="34">$D$19</f>
        <v>0</v>
      </c>
      <c r="C196" s="53">
        <f t="shared" si="31"/>
        <v>0</v>
      </c>
      <c r="D196" s="25" t="s">
        <v>307</v>
      </c>
      <c r="E196" s="25"/>
      <c r="F196" s="26"/>
      <c r="G196" s="27"/>
      <c r="H196" s="37" t="s">
        <v>308</v>
      </c>
      <c r="I196" s="68" t="s">
        <v>34</v>
      </c>
      <c r="J196" s="21">
        <v>5.6000000000000005</v>
      </c>
      <c r="K196" s="21">
        <f t="shared" si="33"/>
        <v>0</v>
      </c>
      <c r="N196" s="16"/>
    </row>
    <row r="197" spans="2:14" s="3" customFormat="1" ht="13.5" customHeight="1">
      <c r="B197" s="49">
        <f t="shared" si="34"/>
        <v>0</v>
      </c>
      <c r="C197" s="53">
        <f t="shared" si="31"/>
        <v>0</v>
      </c>
      <c r="D197" s="25" t="s">
        <v>309</v>
      </c>
      <c r="E197" s="25"/>
      <c r="F197" s="26"/>
      <c r="G197" s="27"/>
      <c r="H197" s="37" t="s">
        <v>310</v>
      </c>
      <c r="I197" s="68" t="s">
        <v>34</v>
      </c>
      <c r="J197" s="21">
        <v>5.6000000000000005</v>
      </c>
      <c r="K197" s="21">
        <f t="shared" si="33"/>
        <v>0</v>
      </c>
      <c r="N197" s="16"/>
    </row>
    <row r="198" spans="2:14" s="3" customFormat="1" ht="13.5" customHeight="1">
      <c r="B198" s="49">
        <f t="shared" si="34"/>
        <v>0</v>
      </c>
      <c r="C198" s="53">
        <f t="shared" si="31"/>
        <v>0</v>
      </c>
      <c r="D198" s="25" t="s">
        <v>311</v>
      </c>
      <c r="E198" s="25"/>
      <c r="F198" s="26"/>
      <c r="G198" s="27"/>
      <c r="H198" s="37" t="s">
        <v>312</v>
      </c>
      <c r="I198" s="68" t="s">
        <v>34</v>
      </c>
      <c r="J198" s="21">
        <v>5.6000000000000005</v>
      </c>
      <c r="K198" s="21">
        <f t="shared" si="33"/>
        <v>0</v>
      </c>
      <c r="N198" s="16"/>
    </row>
    <row r="199" spans="2:14" s="3" customFormat="1" ht="13.5" customHeight="1">
      <c r="B199" s="49">
        <f t="shared" si="34"/>
        <v>0</v>
      </c>
      <c r="C199" s="53">
        <f t="shared" si="31"/>
        <v>0</v>
      </c>
      <c r="D199" s="25" t="s">
        <v>313</v>
      </c>
      <c r="E199" s="25"/>
      <c r="F199" s="26"/>
      <c r="G199" s="27"/>
      <c r="H199" s="37" t="s">
        <v>314</v>
      </c>
      <c r="I199" s="68" t="s">
        <v>34</v>
      </c>
      <c r="J199" s="21">
        <v>5.6000000000000005</v>
      </c>
      <c r="K199" s="21">
        <f t="shared" si="33"/>
        <v>0</v>
      </c>
      <c r="N199" s="16"/>
    </row>
    <row r="200" spans="2:14" s="3" customFormat="1" ht="13.5" customHeight="1">
      <c r="B200" s="49">
        <f t="shared" si="34"/>
        <v>0</v>
      </c>
      <c r="C200" s="53">
        <f t="shared" si="31"/>
        <v>0</v>
      </c>
      <c r="D200" s="25" t="s">
        <v>315</v>
      </c>
      <c r="E200" s="25"/>
      <c r="F200" s="26"/>
      <c r="G200" s="27"/>
      <c r="H200" s="37" t="s">
        <v>316</v>
      </c>
      <c r="I200" s="68" t="s">
        <v>34</v>
      </c>
      <c r="J200" s="21">
        <v>5.6000000000000005</v>
      </c>
      <c r="K200" s="21">
        <f t="shared" si="33"/>
        <v>0</v>
      </c>
      <c r="N200" s="16"/>
    </row>
    <row r="201" spans="2:14" s="3" customFormat="1" ht="13.5" customHeight="1">
      <c r="B201" s="49">
        <f>IF($F$29=TRUE,0,$D$19)</f>
        <v>0</v>
      </c>
      <c r="C201" s="53">
        <f t="shared" si="31"/>
        <v>0</v>
      </c>
      <c r="D201" s="25" t="s">
        <v>317</v>
      </c>
      <c r="E201" s="25"/>
      <c r="F201" s="26"/>
      <c r="G201" s="27"/>
      <c r="H201" s="37" t="s">
        <v>248</v>
      </c>
      <c r="I201" s="69" t="s">
        <v>45</v>
      </c>
      <c r="J201" s="21">
        <v>9.35</v>
      </c>
      <c r="K201" s="21">
        <f t="shared" si="33"/>
        <v>0</v>
      </c>
      <c r="N201" s="16"/>
    </row>
    <row r="202" spans="2:14" s="3" customFormat="1" ht="13.5" customHeight="1">
      <c r="B202" s="49">
        <f t="shared" ref="B202:B204" si="35">IF($F$29=TRUE,0,$D$19)</f>
        <v>0</v>
      </c>
      <c r="C202" s="53">
        <f t="shared" si="31"/>
        <v>0</v>
      </c>
      <c r="D202" s="25" t="s">
        <v>318</v>
      </c>
      <c r="E202" s="25"/>
      <c r="F202" s="26"/>
      <c r="G202" s="27"/>
      <c r="H202" s="37" t="s">
        <v>319</v>
      </c>
      <c r="I202" s="69" t="s">
        <v>45</v>
      </c>
      <c r="J202" s="21">
        <v>2.75</v>
      </c>
      <c r="K202" s="21">
        <f t="shared" si="33"/>
        <v>0</v>
      </c>
      <c r="N202" s="16"/>
    </row>
    <row r="203" spans="2:14" s="3" customFormat="1" ht="13.5" customHeight="1">
      <c r="B203" s="49">
        <f t="shared" si="35"/>
        <v>0</v>
      </c>
      <c r="C203" s="53">
        <f t="shared" si="31"/>
        <v>0</v>
      </c>
      <c r="D203" s="25" t="s">
        <v>320</v>
      </c>
      <c r="E203" s="25"/>
      <c r="F203" s="26"/>
      <c r="G203" s="27"/>
      <c r="H203" s="37" t="s">
        <v>321</v>
      </c>
      <c r="I203" s="69" t="s">
        <v>45</v>
      </c>
      <c r="J203" s="21">
        <v>2.75</v>
      </c>
      <c r="K203" s="21">
        <f t="shared" si="33"/>
        <v>0</v>
      </c>
      <c r="N203" s="16"/>
    </row>
    <row r="204" spans="2:14" s="3" customFormat="1" ht="13.5" customHeight="1">
      <c r="B204" s="49">
        <f t="shared" si="35"/>
        <v>0</v>
      </c>
      <c r="C204" s="53">
        <f t="shared" si="31"/>
        <v>0</v>
      </c>
      <c r="D204" s="25" t="s">
        <v>322</v>
      </c>
      <c r="E204" s="25"/>
      <c r="F204" s="26"/>
      <c r="G204" s="27"/>
      <c r="H204" s="37" t="s">
        <v>323</v>
      </c>
      <c r="I204" s="69" t="s">
        <v>45</v>
      </c>
      <c r="J204" s="21">
        <v>2.75</v>
      </c>
      <c r="K204" s="21">
        <f t="shared" si="33"/>
        <v>0</v>
      </c>
      <c r="N204" s="16"/>
    </row>
    <row r="205" spans="2:14" s="3" customFormat="1" ht="13.5" customHeight="1">
      <c r="B205" s="20"/>
      <c r="C205" s="55"/>
      <c r="D205" s="34" t="s">
        <v>48</v>
      </c>
      <c r="E205" s="34"/>
      <c r="F205" s="26"/>
      <c r="G205" s="27"/>
      <c r="H205" s="37"/>
      <c r="I205" s="70"/>
      <c r="J205" s="21"/>
      <c r="K205" s="21">
        <f t="shared" si="33"/>
        <v>0</v>
      </c>
      <c r="N205" s="16"/>
    </row>
    <row r="206" spans="2:14" s="3" customFormat="1" ht="13.5" customHeight="1">
      <c r="B206" s="49">
        <f>$I$19</f>
        <v>0</v>
      </c>
      <c r="C206" s="53">
        <f t="shared" si="31"/>
        <v>0</v>
      </c>
      <c r="D206" s="25" t="s">
        <v>324</v>
      </c>
      <c r="E206" s="25"/>
      <c r="F206" s="26"/>
      <c r="G206" s="27"/>
      <c r="H206" s="37" t="s">
        <v>325</v>
      </c>
      <c r="I206" s="70"/>
      <c r="J206" s="21">
        <v>17.3</v>
      </c>
      <c r="K206" s="21">
        <f t="shared" ref="K206:K217" si="36">J206*C206</f>
        <v>0</v>
      </c>
      <c r="N206" s="16"/>
    </row>
    <row r="207" spans="2:14" s="3" customFormat="1" ht="13.5" customHeight="1">
      <c r="B207" s="49">
        <f t="shared" ref="B207:B220" si="37">$I$19</f>
        <v>0</v>
      </c>
      <c r="C207" s="53">
        <f t="shared" si="31"/>
        <v>0</v>
      </c>
      <c r="D207" s="25" t="s">
        <v>326</v>
      </c>
      <c r="E207" s="25"/>
      <c r="F207" s="26"/>
      <c r="G207" s="27"/>
      <c r="H207" s="37" t="s">
        <v>327</v>
      </c>
      <c r="I207" s="70"/>
      <c r="J207" s="21">
        <v>17.3</v>
      </c>
      <c r="K207" s="21">
        <f t="shared" si="36"/>
        <v>0</v>
      </c>
      <c r="N207" s="16"/>
    </row>
    <row r="208" spans="2:14" s="3" customFormat="1" ht="13.5" customHeight="1">
      <c r="B208" s="49">
        <f t="shared" si="37"/>
        <v>0</v>
      </c>
      <c r="C208" s="53">
        <f t="shared" si="31"/>
        <v>0</v>
      </c>
      <c r="D208" s="25" t="s">
        <v>328</v>
      </c>
      <c r="E208" s="25"/>
      <c r="F208" s="26"/>
      <c r="G208" s="27"/>
      <c r="H208" s="37" t="s">
        <v>329</v>
      </c>
      <c r="I208" s="70"/>
      <c r="J208" s="21">
        <v>17.3</v>
      </c>
      <c r="K208" s="21">
        <f t="shared" si="36"/>
        <v>0</v>
      </c>
      <c r="N208" s="16"/>
    </row>
    <row r="209" spans="2:14" ht="13.5" customHeight="1">
      <c r="B209" s="49">
        <f t="shared" si="37"/>
        <v>0</v>
      </c>
      <c r="C209" s="53">
        <f t="shared" si="31"/>
        <v>0</v>
      </c>
      <c r="D209" s="25" t="s">
        <v>330</v>
      </c>
      <c r="E209" s="25"/>
      <c r="F209" s="26"/>
      <c r="G209" s="27"/>
      <c r="H209" s="37" t="s">
        <v>331</v>
      </c>
      <c r="I209" s="70"/>
      <c r="J209" s="21">
        <v>17.3</v>
      </c>
      <c r="K209" s="21">
        <f t="shared" si="36"/>
        <v>0</v>
      </c>
      <c r="N209" s="16"/>
    </row>
    <row r="210" spans="2:14" ht="13.5" customHeight="1">
      <c r="B210" s="49">
        <f t="shared" si="37"/>
        <v>0</v>
      </c>
      <c r="C210" s="53">
        <f t="shared" si="31"/>
        <v>0</v>
      </c>
      <c r="D210" s="25" t="s">
        <v>332</v>
      </c>
      <c r="E210" s="25"/>
      <c r="F210" s="26"/>
      <c r="G210" s="27"/>
      <c r="H210" s="37" t="s">
        <v>333</v>
      </c>
      <c r="I210" s="70"/>
      <c r="J210" s="21">
        <v>17.3</v>
      </c>
      <c r="K210" s="21">
        <f t="shared" si="36"/>
        <v>0</v>
      </c>
      <c r="N210" s="16"/>
    </row>
    <row r="211" spans="2:14" ht="13.5" customHeight="1">
      <c r="B211" s="49">
        <f t="shared" si="37"/>
        <v>0</v>
      </c>
      <c r="C211" s="53">
        <f t="shared" si="31"/>
        <v>0</v>
      </c>
      <c r="D211" s="25" t="s">
        <v>334</v>
      </c>
      <c r="E211" s="25"/>
      <c r="F211" s="26"/>
      <c r="G211" s="27"/>
      <c r="H211" s="37" t="s">
        <v>335</v>
      </c>
      <c r="I211" s="70"/>
      <c r="J211" s="21">
        <v>17.3</v>
      </c>
      <c r="K211" s="21">
        <f t="shared" si="36"/>
        <v>0</v>
      </c>
      <c r="N211" s="16"/>
    </row>
    <row r="212" spans="2:14" ht="13.5" customHeight="1">
      <c r="B212" s="49">
        <f t="shared" si="37"/>
        <v>0</v>
      </c>
      <c r="C212" s="53">
        <f t="shared" si="31"/>
        <v>0</v>
      </c>
      <c r="D212" s="25" t="s">
        <v>336</v>
      </c>
      <c r="E212" s="25"/>
      <c r="F212" s="26"/>
      <c r="G212" s="27"/>
      <c r="H212" s="37" t="s">
        <v>337</v>
      </c>
      <c r="I212" s="71" t="s">
        <v>59</v>
      </c>
      <c r="J212" s="21">
        <v>86.7</v>
      </c>
      <c r="K212" s="21">
        <f t="shared" si="36"/>
        <v>0</v>
      </c>
      <c r="N212" s="16"/>
    </row>
    <row r="213" spans="2:14" ht="13.5" customHeight="1">
      <c r="B213" s="49">
        <f t="shared" si="37"/>
        <v>0</v>
      </c>
      <c r="C213" s="53">
        <f t="shared" si="31"/>
        <v>0</v>
      </c>
      <c r="D213" s="25" t="s">
        <v>338</v>
      </c>
      <c r="E213" s="25"/>
      <c r="F213" s="26"/>
      <c r="G213" s="27"/>
      <c r="H213" s="37" t="s">
        <v>339</v>
      </c>
      <c r="I213" s="71" t="s">
        <v>59</v>
      </c>
      <c r="J213" s="21">
        <v>86.7</v>
      </c>
      <c r="K213" s="21">
        <f t="shared" si="36"/>
        <v>0</v>
      </c>
      <c r="N213" s="16"/>
    </row>
    <row r="214" spans="2:14" ht="13.5" customHeight="1">
      <c r="B214" s="49">
        <f t="shared" si="37"/>
        <v>0</v>
      </c>
      <c r="C214" s="53">
        <f t="shared" si="31"/>
        <v>0</v>
      </c>
      <c r="D214" s="25" t="s">
        <v>340</v>
      </c>
      <c r="E214" s="25"/>
      <c r="F214" s="26"/>
      <c r="G214" s="27"/>
      <c r="H214" s="37" t="s">
        <v>341</v>
      </c>
      <c r="I214" s="71" t="s">
        <v>59</v>
      </c>
      <c r="J214" s="21">
        <v>86.7</v>
      </c>
      <c r="K214" s="21">
        <f t="shared" si="36"/>
        <v>0</v>
      </c>
      <c r="N214" s="16"/>
    </row>
    <row r="215" spans="2:14" ht="13.5" customHeight="1">
      <c r="B215" s="49">
        <f>IF($L$29=TRUE,0,$I$19)</f>
        <v>0</v>
      </c>
      <c r="C215" s="53">
        <f t="shared" si="31"/>
        <v>0</v>
      </c>
      <c r="D215" s="25" t="s">
        <v>342</v>
      </c>
      <c r="E215" s="25"/>
      <c r="F215" s="26"/>
      <c r="G215" s="27"/>
      <c r="H215" s="37" t="s">
        <v>343</v>
      </c>
      <c r="I215" s="71" t="s">
        <v>59</v>
      </c>
      <c r="J215" s="21">
        <v>92.800000000000011</v>
      </c>
      <c r="K215" s="21">
        <f t="shared" si="36"/>
        <v>0</v>
      </c>
      <c r="N215" s="16"/>
    </row>
    <row r="216" spans="2:14" ht="13.5" customHeight="1">
      <c r="B216" s="49">
        <f>IF($L$29=TRUE,0,$I$19)</f>
        <v>0</v>
      </c>
      <c r="C216" s="53">
        <f t="shared" si="31"/>
        <v>0</v>
      </c>
      <c r="D216" s="25" t="s">
        <v>344</v>
      </c>
      <c r="E216" s="25"/>
      <c r="F216" s="26"/>
      <c r="G216" s="27"/>
      <c r="H216" s="37" t="s">
        <v>345</v>
      </c>
      <c r="I216" s="71" t="s">
        <v>59</v>
      </c>
      <c r="J216" s="21">
        <v>148.5</v>
      </c>
      <c r="K216" s="21">
        <f t="shared" si="36"/>
        <v>0</v>
      </c>
      <c r="N216" s="16"/>
    </row>
    <row r="217" spans="2:14" ht="13.5" customHeight="1">
      <c r="B217" s="49">
        <f>IF($L$29=TRUE,0,$I$19)</f>
        <v>0</v>
      </c>
      <c r="C217" s="53">
        <f t="shared" si="31"/>
        <v>0</v>
      </c>
      <c r="D217" s="25" t="s">
        <v>346</v>
      </c>
      <c r="E217" s="25"/>
      <c r="F217" s="26"/>
      <c r="G217" s="27"/>
      <c r="H217" s="37" t="s">
        <v>347</v>
      </c>
      <c r="I217" s="71" t="s">
        <v>59</v>
      </c>
      <c r="J217" s="21">
        <v>92.800000000000011</v>
      </c>
      <c r="K217" s="21">
        <f t="shared" si="36"/>
        <v>0</v>
      </c>
      <c r="N217" s="16"/>
    </row>
    <row r="218" spans="2:14" ht="13.5" customHeight="1">
      <c r="B218" s="40"/>
      <c r="C218" s="55"/>
      <c r="D218" s="34" t="s">
        <v>70</v>
      </c>
      <c r="E218" s="34"/>
      <c r="F218" s="26"/>
      <c r="G218" s="27"/>
      <c r="H218" s="37"/>
      <c r="I218" s="70"/>
      <c r="J218" s="21"/>
      <c r="K218" s="21"/>
      <c r="N218" s="16"/>
    </row>
    <row r="219" spans="2:14" ht="13.5" customHeight="1">
      <c r="B219" s="49">
        <f t="shared" si="37"/>
        <v>0</v>
      </c>
      <c r="C219" s="53">
        <f t="shared" si="31"/>
        <v>0</v>
      </c>
      <c r="D219" s="25" t="s">
        <v>348</v>
      </c>
      <c r="E219" s="25"/>
      <c r="F219" s="26"/>
      <c r="G219" s="27"/>
      <c r="H219" s="37" t="s">
        <v>349</v>
      </c>
      <c r="I219" s="70"/>
      <c r="J219" s="21">
        <v>118</v>
      </c>
      <c r="K219" s="21">
        <f>J219*C219</f>
        <v>0</v>
      </c>
      <c r="N219" s="16"/>
    </row>
    <row r="220" spans="2:14" ht="13.5" customHeight="1">
      <c r="B220" s="49">
        <f t="shared" si="37"/>
        <v>0</v>
      </c>
      <c r="C220" s="53">
        <f t="shared" ref="C220" si="38">B220</f>
        <v>0</v>
      </c>
      <c r="D220" s="25" t="s">
        <v>350</v>
      </c>
      <c r="E220" s="25"/>
      <c r="F220" s="26"/>
      <c r="G220" s="27"/>
      <c r="H220" s="37" t="s">
        <v>351</v>
      </c>
      <c r="I220" s="70"/>
      <c r="J220" s="21">
        <v>4.55</v>
      </c>
      <c r="K220" s="21">
        <f>J220*C220</f>
        <v>0</v>
      </c>
      <c r="N220" s="16"/>
    </row>
    <row r="221" spans="2:14" ht="13.5" customHeight="1">
      <c r="B221" s="40"/>
      <c r="C221" s="55"/>
      <c r="D221" s="34" t="s">
        <v>79</v>
      </c>
      <c r="E221" s="34"/>
      <c r="F221" s="26"/>
      <c r="G221" s="27"/>
      <c r="H221" s="37"/>
      <c r="I221" s="70"/>
      <c r="J221" s="21"/>
      <c r="K221" s="21"/>
      <c r="N221" s="16"/>
    </row>
    <row r="222" spans="2:14" ht="13.5" customHeight="1">
      <c r="B222" s="49">
        <f>$D$19</f>
        <v>0</v>
      </c>
      <c r="C222" s="53">
        <f t="shared" si="31"/>
        <v>0</v>
      </c>
      <c r="D222" s="25" t="s">
        <v>352</v>
      </c>
      <c r="E222" s="25"/>
      <c r="F222" s="26"/>
      <c r="G222" s="27"/>
      <c r="H222" s="37" t="s">
        <v>353</v>
      </c>
      <c r="I222" s="68" t="s">
        <v>34</v>
      </c>
      <c r="J222" s="21">
        <v>6.25</v>
      </c>
      <c r="K222" s="21">
        <f>J222*C222</f>
        <v>0</v>
      </c>
      <c r="N222" s="16"/>
    </row>
    <row r="223" spans="2:14" ht="13.5" customHeight="1">
      <c r="B223" s="49"/>
      <c r="C223" s="53">
        <f t="shared" si="31"/>
        <v>0</v>
      </c>
      <c r="D223" s="25" t="s">
        <v>354</v>
      </c>
      <c r="E223" s="25"/>
      <c r="F223" s="26"/>
      <c r="G223" s="27"/>
      <c r="H223" s="37" t="s">
        <v>355</v>
      </c>
      <c r="I223" s="68" t="s">
        <v>34</v>
      </c>
      <c r="J223" s="21">
        <v>2.5500000000000003</v>
      </c>
      <c r="K223" s="21">
        <f>J223*C223</f>
        <v>0</v>
      </c>
      <c r="N223" s="16"/>
    </row>
    <row r="224" spans="2:14">
      <c r="D224" s="43" t="s">
        <v>356</v>
      </c>
      <c r="E224" s="43"/>
      <c r="F224" s="44"/>
      <c r="G224" s="45"/>
      <c r="H224" s="46"/>
      <c r="I224" s="47"/>
      <c r="J224" s="47"/>
      <c r="K224" s="75">
        <f>SUM(K39:K223)</f>
        <v>0</v>
      </c>
    </row>
    <row r="225" spans="1:12">
      <c r="D225" s="43" t="s">
        <v>357</v>
      </c>
      <c r="E225" s="43"/>
      <c r="F225" s="44"/>
      <c r="G225" s="45"/>
      <c r="H225" s="46"/>
      <c r="I225" s="47"/>
      <c r="J225" s="47"/>
      <c r="K225" s="75">
        <f>SUM(K195:K200,K222:K223,K191:K192,K159,K164:K169,K155:K156,K128:K133,K124:K125,K97:K102,K93:K94,K67:K72,K63:K64,K39:K43)</f>
        <v>0</v>
      </c>
    </row>
    <row r="226" spans="1:12" ht="15" thickBot="1">
      <c r="E226" s="3"/>
      <c r="F226" s="3"/>
      <c r="G226" s="3"/>
      <c r="H226" s="3"/>
      <c r="I226" s="16"/>
      <c r="J226" s="16"/>
      <c r="K226" s="3"/>
    </row>
    <row r="227" spans="1:12">
      <c r="C227" s="77" t="s">
        <v>358</v>
      </c>
      <c r="D227" s="78"/>
      <c r="E227" s="79"/>
      <c r="F227" s="79"/>
      <c r="G227" s="79"/>
      <c r="H227" s="79"/>
      <c r="I227" s="98"/>
      <c r="J227" s="95"/>
      <c r="K227" s="3"/>
    </row>
    <row r="228" spans="1:12">
      <c r="C228" s="80" t="s">
        <v>359</v>
      </c>
      <c r="E228" s="3"/>
      <c r="F228" s="3"/>
      <c r="G228" s="3"/>
      <c r="H228" s="3"/>
      <c r="J228" s="96"/>
      <c r="K228" s="3"/>
    </row>
    <row r="229" spans="1:12" ht="12.6" customHeight="1">
      <c r="C229" s="81" t="s">
        <v>360</v>
      </c>
      <c r="E229" s="82"/>
      <c r="F229" s="3"/>
      <c r="G229" s="3"/>
      <c r="H229" s="3"/>
      <c r="J229" s="96"/>
      <c r="K229" s="3"/>
    </row>
    <row r="230" spans="1:12" ht="11.45" customHeight="1">
      <c r="C230" s="81"/>
      <c r="E230" s="82"/>
      <c r="F230" s="3"/>
      <c r="G230" s="3"/>
      <c r="H230" s="3"/>
      <c r="J230" s="96"/>
      <c r="K230" s="3"/>
    </row>
    <row r="231" spans="1:12" ht="14.45" customHeight="1">
      <c r="C231" s="80" t="s">
        <v>361</v>
      </c>
      <c r="E231" s="82"/>
      <c r="F231" s="3"/>
      <c r="G231" s="3"/>
      <c r="H231" s="3"/>
      <c r="J231" s="96"/>
      <c r="K231" s="3"/>
    </row>
    <row r="232" spans="1:12" ht="15" thickBot="1">
      <c r="C232" s="83" t="s">
        <v>362</v>
      </c>
      <c r="D232" s="84"/>
      <c r="E232" s="84"/>
      <c r="F232" s="85"/>
      <c r="G232" s="85"/>
      <c r="H232" s="85"/>
      <c r="I232" s="99"/>
      <c r="J232" s="97"/>
      <c r="K232" s="3"/>
    </row>
    <row r="233" spans="1:12">
      <c r="F233" s="3"/>
      <c r="G233" s="3"/>
      <c r="H233" s="3"/>
      <c r="I233" s="16"/>
      <c r="J233" s="16"/>
      <c r="K233" s="3"/>
    </row>
    <row r="234" spans="1:12">
      <c r="D234" s="42" t="s">
        <v>34</v>
      </c>
      <c r="E234" s="3" t="s">
        <v>363</v>
      </c>
      <c r="F234" s="3"/>
      <c r="G234" s="3"/>
      <c r="H234" s="3"/>
      <c r="I234" s="16"/>
      <c r="J234" s="16"/>
      <c r="K234" s="3"/>
    </row>
    <row r="235" spans="1:12">
      <c r="D235" s="48" t="s">
        <v>59</v>
      </c>
      <c r="E235" s="3" t="s">
        <v>364</v>
      </c>
      <c r="F235" s="3"/>
      <c r="G235" s="3"/>
      <c r="H235" s="3"/>
      <c r="I235" s="16"/>
      <c r="J235" s="16"/>
      <c r="K235" s="3"/>
    </row>
    <row r="236" spans="1:12">
      <c r="D236" s="41" t="s">
        <v>45</v>
      </c>
      <c r="E236" s="3" t="s">
        <v>365</v>
      </c>
      <c r="F236" s="3"/>
      <c r="G236" s="3"/>
      <c r="H236" s="3"/>
      <c r="I236" s="16"/>
      <c r="J236" s="16"/>
      <c r="K236" s="3"/>
    </row>
    <row r="237" spans="1:12">
      <c r="D237" s="3"/>
      <c r="E237" s="3"/>
      <c r="F237" s="3"/>
      <c r="G237" s="3"/>
      <c r="H237" s="3"/>
      <c r="I237" s="16"/>
      <c r="J237" s="16"/>
      <c r="K237" s="3"/>
    </row>
    <row r="238" spans="1:12" s="12" customFormat="1" ht="18" customHeight="1">
      <c r="A238" s="13"/>
      <c r="B238" s="13"/>
      <c r="C238" s="14" t="s">
        <v>366</v>
      </c>
      <c r="D238" s="14"/>
      <c r="E238" s="15"/>
      <c r="F238" s="15"/>
      <c r="G238" s="15"/>
      <c r="H238" s="15"/>
      <c r="I238" s="15"/>
      <c r="J238" s="15"/>
      <c r="K238" s="13"/>
      <c r="L238" s="12">
        <v>0.9</v>
      </c>
    </row>
    <row r="239" spans="1:12" s="12" customFormat="1" ht="18" customHeight="1">
      <c r="C239" s="50" t="s">
        <v>367</v>
      </c>
      <c r="D239" s="50"/>
      <c r="E239" s="51"/>
      <c r="F239" s="51"/>
      <c r="G239" s="51"/>
      <c r="H239" s="51"/>
      <c r="I239" s="51"/>
      <c r="J239" s="51"/>
    </row>
    <row r="240" spans="1:12">
      <c r="C240" s="3" t="s">
        <v>368</v>
      </c>
      <c r="D240" s="3"/>
      <c r="E240" s="3"/>
      <c r="F240" s="3"/>
      <c r="G240" s="3"/>
      <c r="H240" s="3"/>
      <c r="I240" s="4"/>
      <c r="J240" s="4"/>
      <c r="K240" s="3"/>
    </row>
    <row r="241" spans="3:11">
      <c r="C241" s="3" t="s">
        <v>369</v>
      </c>
      <c r="D241" s="3"/>
      <c r="E241" s="3"/>
      <c r="F241" s="3"/>
      <c r="G241" s="3"/>
      <c r="H241" s="3"/>
      <c r="I241" s="4"/>
      <c r="J241" s="4"/>
      <c r="K241" s="3"/>
    </row>
    <row r="242" spans="3:11">
      <c r="C242" s="3"/>
      <c r="D242" s="3"/>
      <c r="E242" s="3"/>
      <c r="F242" s="3"/>
      <c r="G242" s="3"/>
      <c r="H242" s="3"/>
      <c r="I242" s="4"/>
      <c r="J242" s="4"/>
      <c r="K242" s="3"/>
    </row>
    <row r="243" spans="3:11">
      <c r="C243" s="100" t="s">
        <v>370</v>
      </c>
      <c r="D243" s="100"/>
      <c r="E243" s="100"/>
      <c r="F243" s="100"/>
      <c r="G243" s="100"/>
      <c r="H243" s="100"/>
      <c r="I243" s="100"/>
      <c r="J243" s="100"/>
      <c r="K243" s="100"/>
    </row>
    <row r="244" spans="3:11">
      <c r="F244" s="3"/>
      <c r="G244" s="3"/>
      <c r="H244" s="3"/>
      <c r="I244" s="4"/>
      <c r="J244" s="4"/>
      <c r="K244" s="3"/>
    </row>
    <row r="245" spans="3:11">
      <c r="F245" s="3"/>
      <c r="G245" s="3"/>
      <c r="H245" s="3"/>
      <c r="I245" s="4"/>
      <c r="J245" s="4"/>
      <c r="K245" s="3"/>
    </row>
    <row r="246" spans="3:11">
      <c r="F246" s="3"/>
      <c r="G246" s="3"/>
      <c r="H246" s="3"/>
      <c r="I246" s="4"/>
      <c r="J246" s="4"/>
      <c r="K246" s="3"/>
    </row>
    <row r="247" spans="3:11">
      <c r="E247" s="3"/>
      <c r="F247" s="3"/>
      <c r="G247" s="3"/>
      <c r="H247" s="3"/>
      <c r="I247" s="4"/>
      <c r="J247" s="4"/>
      <c r="K247" s="3"/>
    </row>
    <row r="248" spans="3:11">
      <c r="E248" s="3"/>
      <c r="F248" s="3"/>
      <c r="G248" s="3"/>
      <c r="H248" s="3"/>
      <c r="I248" s="4"/>
      <c r="J248" s="4"/>
      <c r="K248" s="3"/>
    </row>
    <row r="249" spans="3:11">
      <c r="E249" s="3"/>
      <c r="F249" s="3"/>
      <c r="G249" s="3"/>
      <c r="H249" s="3"/>
      <c r="I249" s="4"/>
      <c r="J249" s="4"/>
      <c r="K249" s="3"/>
    </row>
    <row r="250" spans="3:11">
      <c r="E250" s="3"/>
      <c r="F250" s="3"/>
      <c r="G250" s="3"/>
      <c r="H250" s="3"/>
      <c r="I250" s="4"/>
      <c r="J250" s="4"/>
      <c r="K250" s="3"/>
    </row>
    <row r="251" spans="3:11">
      <c r="E251" s="3"/>
      <c r="F251" s="3"/>
      <c r="G251" s="3"/>
      <c r="H251" s="3"/>
      <c r="I251" s="4"/>
      <c r="J251" s="4"/>
      <c r="K251" s="3"/>
    </row>
    <row r="252" spans="3:11">
      <c r="E252" s="3"/>
      <c r="F252" s="3"/>
      <c r="G252" s="3"/>
      <c r="H252" s="3"/>
      <c r="I252" s="4"/>
      <c r="J252" s="4"/>
      <c r="K252" s="3"/>
    </row>
    <row r="253" spans="3:11">
      <c r="E253" s="3"/>
      <c r="F253" s="3"/>
      <c r="G253" s="3"/>
      <c r="H253" s="3"/>
      <c r="I253" s="4"/>
      <c r="J253" s="4"/>
      <c r="K253" s="3"/>
    </row>
    <row r="254" spans="3:11">
      <c r="E254" s="3"/>
      <c r="F254" s="3"/>
      <c r="G254" s="3"/>
      <c r="H254" s="3"/>
      <c r="I254" s="4"/>
      <c r="J254" s="4"/>
      <c r="K254" s="3"/>
    </row>
    <row r="255" spans="3:11">
      <c r="E255" s="3"/>
      <c r="F255" s="3"/>
      <c r="G255" s="3"/>
      <c r="H255" s="3"/>
      <c r="I255" s="4"/>
      <c r="J255" s="4"/>
      <c r="K255" s="3"/>
    </row>
    <row r="256" spans="3:11">
      <c r="E256" s="3"/>
      <c r="F256" s="3"/>
      <c r="G256" s="3"/>
      <c r="H256" s="3"/>
      <c r="I256" s="4"/>
      <c r="J256" s="4"/>
      <c r="K256" s="3"/>
    </row>
    <row r="257" spans="5:11">
      <c r="E257" s="3"/>
      <c r="F257" s="3"/>
      <c r="G257" s="3"/>
      <c r="H257" s="3"/>
      <c r="I257" s="4"/>
      <c r="J257" s="4"/>
      <c r="K257" s="3"/>
    </row>
    <row r="258" spans="5:11">
      <c r="E258" s="3"/>
      <c r="F258" s="3"/>
      <c r="G258" s="3"/>
      <c r="H258" s="3"/>
      <c r="I258" s="4"/>
      <c r="J258" s="4"/>
      <c r="K258" s="3"/>
    </row>
    <row r="259" spans="5:11">
      <c r="E259" s="3"/>
      <c r="F259" s="3"/>
      <c r="G259" s="3"/>
      <c r="H259" s="3"/>
      <c r="I259" s="4"/>
      <c r="J259" s="4"/>
      <c r="K259" s="3"/>
    </row>
    <row r="260" spans="5:11">
      <c r="E260" s="3"/>
      <c r="F260" s="3"/>
      <c r="G260" s="3"/>
      <c r="H260" s="3"/>
      <c r="I260" s="4"/>
      <c r="J260" s="4"/>
      <c r="K260" s="3"/>
    </row>
    <row r="261" spans="5:11">
      <c r="E261" s="3"/>
      <c r="F261" s="3"/>
      <c r="G261" s="3"/>
      <c r="H261" s="3"/>
      <c r="I261" s="4"/>
      <c r="J261" s="4"/>
      <c r="K261" s="3"/>
    </row>
    <row r="262" spans="5:11">
      <c r="E262" s="3"/>
      <c r="F262" s="3"/>
      <c r="G262" s="3"/>
      <c r="H262" s="3"/>
      <c r="I262" s="4"/>
      <c r="J262" s="4"/>
      <c r="K262" s="3"/>
    </row>
    <row r="263" spans="5:11">
      <c r="E263" s="3"/>
      <c r="F263" s="3"/>
      <c r="G263" s="3"/>
      <c r="H263" s="3"/>
      <c r="I263" s="4"/>
      <c r="J263" s="4"/>
      <c r="K263" s="3"/>
    </row>
    <row r="264" spans="5:11">
      <c r="E264" s="3"/>
      <c r="F264" s="3"/>
      <c r="G264" s="3"/>
      <c r="H264" s="3"/>
      <c r="I264" s="4"/>
      <c r="J264" s="4"/>
      <c r="K264" s="3"/>
    </row>
    <row r="265" spans="5:11">
      <c r="E265" s="3"/>
      <c r="F265" s="3"/>
      <c r="G265" s="3"/>
      <c r="H265" s="3"/>
      <c r="I265" s="4"/>
      <c r="J265" s="4"/>
      <c r="K265" s="3"/>
    </row>
    <row r="266" spans="5:11">
      <c r="E266" s="3"/>
      <c r="F266" s="3"/>
      <c r="G266" s="3"/>
      <c r="H266" s="3"/>
      <c r="I266" s="4"/>
      <c r="J266" s="4"/>
      <c r="K266" s="3"/>
    </row>
    <row r="267" spans="5:11">
      <c r="E267" s="3"/>
      <c r="F267" s="3"/>
      <c r="G267" s="3"/>
      <c r="H267" s="3"/>
      <c r="I267" s="4"/>
      <c r="J267" s="4"/>
      <c r="K267" s="3"/>
    </row>
    <row r="268" spans="5:11">
      <c r="E268" s="3"/>
      <c r="F268" s="3"/>
      <c r="G268" s="3"/>
      <c r="H268" s="3"/>
      <c r="I268" s="4"/>
      <c r="J268" s="4"/>
      <c r="K268" s="3"/>
    </row>
    <row r="269" spans="5:11">
      <c r="E269" s="3"/>
      <c r="F269" s="3"/>
      <c r="G269" s="3"/>
      <c r="H269" s="3"/>
      <c r="I269" s="4"/>
      <c r="J269" s="4"/>
      <c r="K269" s="3"/>
    </row>
    <row r="270" spans="5:11">
      <c r="E270" s="3"/>
      <c r="F270" s="3"/>
      <c r="G270" s="3"/>
      <c r="H270" s="3"/>
      <c r="I270" s="4"/>
      <c r="J270" s="4"/>
      <c r="K270" s="3"/>
    </row>
    <row r="271" spans="5:11">
      <c r="E271" s="3"/>
      <c r="F271" s="3"/>
      <c r="G271" s="3"/>
      <c r="H271" s="3"/>
      <c r="I271" s="4"/>
      <c r="J271" s="4"/>
      <c r="K271" s="3"/>
    </row>
    <row r="272" spans="5:11">
      <c r="E272" s="3"/>
      <c r="F272" s="3"/>
      <c r="G272" s="3"/>
      <c r="H272" s="3"/>
      <c r="I272" s="4"/>
      <c r="J272" s="4"/>
      <c r="K272" s="3"/>
    </row>
    <row r="273" spans="5:11">
      <c r="E273" s="3"/>
      <c r="F273" s="3"/>
      <c r="G273" s="3"/>
      <c r="H273" s="3"/>
      <c r="I273" s="4"/>
      <c r="J273" s="4"/>
      <c r="K273" s="3"/>
    </row>
    <row r="274" spans="5:11">
      <c r="E274" s="3"/>
      <c r="F274" s="3"/>
      <c r="G274" s="3"/>
      <c r="H274" s="3"/>
      <c r="I274" s="4"/>
      <c r="J274" s="4"/>
      <c r="K274" s="3"/>
    </row>
    <row r="275" spans="5:11">
      <c r="E275" s="3"/>
      <c r="F275" s="3"/>
      <c r="G275" s="3"/>
      <c r="H275" s="3"/>
      <c r="I275" s="4"/>
      <c r="J275" s="4"/>
      <c r="K275" s="3"/>
    </row>
    <row r="276" spans="5:11">
      <c r="E276" s="3"/>
      <c r="F276" s="3"/>
      <c r="G276" s="3"/>
      <c r="H276" s="3"/>
      <c r="I276" s="4"/>
      <c r="J276" s="4"/>
      <c r="K276" s="3"/>
    </row>
    <row r="277" spans="5:11">
      <c r="E277" s="3"/>
      <c r="F277" s="3"/>
      <c r="G277" s="3"/>
      <c r="H277" s="3"/>
      <c r="I277" s="4"/>
      <c r="J277" s="4"/>
      <c r="K277" s="3"/>
    </row>
    <row r="278" spans="5:11">
      <c r="K278" s="3"/>
    </row>
    <row r="279" spans="5:11">
      <c r="K279" s="3"/>
    </row>
    <row r="280" spans="5:11">
      <c r="K280" s="3"/>
    </row>
    <row r="281" spans="5:11">
      <c r="K281" s="3"/>
    </row>
  </sheetData>
  <sheetProtection algorithmName="SHA-512" hashValue="/jjegqgaBUdBOlur7D3owdM4cii7nnLc+8nHVla2T4CXgLM8TLeo+E26WG2NALuWfao+gaTEaBgZoxTZQJQ5JA==" saltValue="7qFGVrHOXh6MOPJKrSyr9g==" spinCount="100000" sheet="1" selectLockedCells="1"/>
  <sortState xmlns:xlrd2="http://schemas.microsoft.com/office/spreadsheetml/2017/richdata2" ref="E51:I56">
    <sortCondition ref="E51"/>
  </sortState>
  <mergeCells count="12">
    <mergeCell ref="C243:K243"/>
    <mergeCell ref="E2:I2"/>
    <mergeCell ref="E3:I3"/>
    <mergeCell ref="E5:K5"/>
    <mergeCell ref="E6:K6"/>
    <mergeCell ref="E7:K7"/>
    <mergeCell ref="C13:E13"/>
    <mergeCell ref="C23:E23"/>
    <mergeCell ref="H23:K23"/>
    <mergeCell ref="H13:K13"/>
    <mergeCell ref="E9:K9"/>
    <mergeCell ref="E8:K8"/>
  </mergeCells>
  <conditionalFormatting sqref="C39:C223">
    <cfRule type="cellIs" dxfId="0" priority="2" operator="notEqual">
      <formula>B39</formula>
    </cfRule>
  </conditionalFormatting>
  <hyperlinks>
    <hyperlink ref="C229" r:id="rId1" xr:uid="{E4BE87CC-F2B2-4FF9-A8E6-7CFF58BC92ED}"/>
  </hyperlinks>
  <pageMargins left="0.23622047244094491" right="0.23622047244094491" top="0.74803149606299213" bottom="0.74803149606299213" header="0.31496062992125984" footer="0.31496062992125984"/>
  <pageSetup paperSize="9" scale="82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241300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12700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28</xdr:row>
                    <xdr:rowOff>0</xdr:rowOff>
                  </from>
                  <to>
                    <xdr:col>3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8</xdr:col>
                    <xdr:colOff>12700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0</xdr:rowOff>
                  </from>
                  <to>
                    <xdr:col>8</xdr:col>
                    <xdr:colOff>241300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31750</xdr:rowOff>
                  </from>
                  <to>
                    <xdr:col>8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8</xdr:col>
                    <xdr:colOff>12700</xdr:colOff>
                    <xdr:row>27</xdr:row>
                    <xdr:rowOff>0</xdr:rowOff>
                  </from>
                  <to>
                    <xdr:col>8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8</xdr:col>
                    <xdr:colOff>12700</xdr:colOff>
                    <xdr:row>23</xdr:row>
                    <xdr:rowOff>0</xdr:rowOff>
                  </from>
                  <to>
                    <xdr:col>8</xdr:col>
                    <xdr:colOff>260350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8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15">
              <controlPr locked="0" defaultSize="0" autoFill="0" autoLine="0" autoPict="0">
                <anchor moveWithCells="1">
                  <from>
                    <xdr:col>3</xdr:col>
                    <xdr:colOff>6350</xdr:colOff>
                    <xdr:row>23</xdr:row>
                    <xdr:rowOff>165100</xdr:rowOff>
                  </from>
                  <to>
                    <xdr:col>3</xdr:col>
                    <xdr:colOff>234950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15">
              <controlPr defaultSize="0" autoFill="0" autoLine="0" autoPict="0">
                <anchor moveWithCells="1">
                  <from>
                    <xdr:col>3</xdr:col>
                    <xdr:colOff>12700</xdr:colOff>
                    <xdr:row>22</xdr:row>
                    <xdr:rowOff>539750</xdr:rowOff>
                  </from>
                  <to>
                    <xdr:col>3</xdr:col>
                    <xdr:colOff>222250</xdr:colOff>
                    <xdr:row>23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5" ma:contentTypeDescription="Een nieuw document maken." ma:contentTypeScope="" ma:versionID="7c79268ccc17d1639382d26efd171cbb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9a9f4168f3b092bacc15e5bd5ab1c3b6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>Denis Janssens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666E1E3-77E7-41DA-B750-E12A57A5CD7C}"/>
</file>

<file path=customXml/itemProps2.xml><?xml version="1.0" encoding="utf-8"?>
<ds:datastoreItem xmlns:ds="http://schemas.openxmlformats.org/officeDocument/2006/customXml" ds:itemID="{9AC527E2-F03C-4750-AC5D-703A956925DC}"/>
</file>

<file path=customXml/itemProps3.xml><?xml version="1.0" encoding="utf-8"?>
<ds:datastoreItem xmlns:ds="http://schemas.openxmlformats.org/officeDocument/2006/customXml" ds:itemID="{8AAC718F-DC60-4896-83A6-973E3CFB4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Uitgeverij VAN 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/>
  <cp:revision/>
  <dcterms:created xsi:type="dcterms:W3CDTF">2012-09-21T08:01:31Z</dcterms:created>
  <dcterms:modified xsi:type="dcterms:W3CDTF">2024-03-28T17:45:48Z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CofWorkbookId">
    <vt:lpwstr>d4a21888-bd7d-4991-ad4d-5152943d9694</vt:lpwstr>
  </property>
  <property fmtid="{D5CDD505-2E9C-101B-9397-08002B2CF9AE}" pid="4" name="MediaServiceImageTags">
    <vt:lpwstr/>
  </property>
</Properties>
</file>