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93925557-3CEA-4210-8053-1C72A7B3465B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Camino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2" i="1" l="1"/>
  <c r="C62" i="1" s="1"/>
  <c r="L62" i="1" s="1"/>
  <c r="B61" i="1"/>
  <c r="C61" i="1" s="1"/>
  <c r="L61" i="1" s="1"/>
  <c r="M61" i="1" s="1"/>
  <c r="L34" i="1"/>
  <c r="L35" i="1"/>
  <c r="L36" i="1"/>
  <c r="M36" i="1" s="1"/>
  <c r="L37" i="1"/>
  <c r="L38" i="1"/>
  <c r="M38" i="1" s="1"/>
  <c r="L33" i="1"/>
  <c r="M33" i="1" s="1"/>
  <c r="M34" i="1"/>
  <c r="B100" i="1"/>
  <c r="C100" i="1" s="1"/>
  <c r="B101" i="1"/>
  <c r="C101" i="1" s="1"/>
  <c r="B102" i="1"/>
  <c r="C102" i="1" s="1"/>
  <c r="B103" i="1"/>
  <c r="C103" i="1" s="1"/>
  <c r="B104" i="1"/>
  <c r="C104" i="1" s="1"/>
  <c r="B105" i="1"/>
  <c r="C105" i="1" s="1"/>
  <c r="B89" i="1"/>
  <c r="C89" i="1" s="1"/>
  <c r="B81" i="1"/>
  <c r="C81" i="1" s="1"/>
  <c r="B77" i="1"/>
  <c r="C77" i="1" s="1"/>
  <c r="B78" i="1"/>
  <c r="C78" i="1" s="1"/>
  <c r="B79" i="1"/>
  <c r="C79" i="1" s="1"/>
  <c r="B66" i="1"/>
  <c r="C66" i="1" s="1"/>
  <c r="B56" i="1"/>
  <c r="C56" i="1" s="1"/>
  <c r="B59" i="1"/>
  <c r="C59" i="1" s="1"/>
  <c r="B53" i="1"/>
  <c r="C53" i="1" s="1"/>
  <c r="B54" i="1"/>
  <c r="C54" i="1" s="1"/>
  <c r="B42" i="1"/>
  <c r="C42" i="1" s="1"/>
  <c r="L98" i="1"/>
  <c r="M98" i="1" s="1"/>
  <c r="L97" i="1"/>
  <c r="M97" i="1" s="1"/>
  <c r="L96" i="1"/>
  <c r="M96" i="1" s="1"/>
  <c r="L95" i="1"/>
  <c r="M95" i="1" s="1"/>
  <c r="L94" i="1"/>
  <c r="M94" i="1" s="1"/>
  <c r="L93" i="1"/>
  <c r="M93" i="1" s="1"/>
  <c r="L92" i="1"/>
  <c r="M92" i="1" s="1"/>
  <c r="L75" i="1"/>
  <c r="M75" i="1" s="1"/>
  <c r="L74" i="1"/>
  <c r="M74" i="1" s="1"/>
  <c r="L73" i="1"/>
  <c r="M73" i="1" s="1"/>
  <c r="L71" i="1"/>
  <c r="M71" i="1" s="1"/>
  <c r="L70" i="1"/>
  <c r="M70" i="1" s="1"/>
  <c r="L69" i="1"/>
  <c r="M69" i="1" s="1"/>
  <c r="L68" i="1"/>
  <c r="M68" i="1" s="1"/>
  <c r="L44" i="1"/>
  <c r="M44" i="1" s="1"/>
  <c r="L45" i="1"/>
  <c r="M45" i="1" s="1"/>
  <c r="L46" i="1"/>
  <c r="M46" i="1" s="1"/>
  <c r="L47" i="1"/>
  <c r="M47" i="1" s="1"/>
  <c r="L48" i="1"/>
  <c r="M48" i="1" s="1"/>
  <c r="L49" i="1"/>
  <c r="M49" i="1" s="1"/>
  <c r="L50" i="1"/>
  <c r="M50" i="1" s="1"/>
  <c r="L51" i="1"/>
  <c r="M51" i="1" s="1"/>
  <c r="B55" i="1"/>
  <c r="C55" i="1" s="1"/>
  <c r="B57" i="1"/>
  <c r="C57" i="1" s="1"/>
  <c r="B58" i="1"/>
  <c r="C58" i="1" s="1"/>
  <c r="B80" i="1"/>
  <c r="C80" i="1" s="1"/>
  <c r="L72" i="1"/>
  <c r="M72" i="1" s="1"/>
  <c r="L91" i="1"/>
  <c r="M91" i="1" s="1"/>
  <c r="B82" i="1"/>
  <c r="C82" i="1" s="1"/>
  <c r="B106" i="1"/>
  <c r="C106" i="1" s="1"/>
  <c r="L106" i="1" s="1"/>
  <c r="M106" i="1" s="1"/>
  <c r="B108" i="1"/>
  <c r="C108" i="1" s="1"/>
  <c r="L108" i="1" s="1"/>
  <c r="M108" i="1" s="1"/>
  <c r="B85" i="1"/>
  <c r="C85" i="1" s="1"/>
  <c r="B83" i="1"/>
  <c r="C83" i="1" s="1"/>
  <c r="L83" i="1" s="1"/>
  <c r="L80" i="1" l="1"/>
  <c r="M80" i="1" s="1"/>
  <c r="M83" i="1"/>
  <c r="L79" i="1"/>
  <c r="M79" i="1" s="1"/>
  <c r="L42" i="1"/>
  <c r="M42" i="1" s="1"/>
  <c r="L54" i="1"/>
  <c r="M54" i="1" s="1"/>
  <c r="L81" i="1"/>
  <c r="M81" i="1" s="1"/>
  <c r="L89" i="1"/>
  <c r="M89" i="1" s="1"/>
  <c r="L105" i="1"/>
  <c r="M105" i="1" s="1"/>
  <c r="L104" i="1"/>
  <c r="M104" i="1" s="1"/>
  <c r="L78" i="1"/>
  <c r="M78" i="1" s="1"/>
  <c r="L85" i="1"/>
  <c r="M85" i="1" s="1"/>
  <c r="L59" i="1"/>
  <c r="M59" i="1" s="1"/>
  <c r="L103" i="1"/>
  <c r="M103" i="1" s="1"/>
  <c r="L100" i="1"/>
  <c r="M100" i="1" s="1"/>
  <c r="L77" i="1"/>
  <c r="M77" i="1" s="1"/>
  <c r="L53" i="1"/>
  <c r="M53" i="1" s="1"/>
  <c r="L58" i="1"/>
  <c r="M58" i="1" s="1"/>
  <c r="L56" i="1"/>
  <c r="M56" i="1" s="1"/>
  <c r="L102" i="1"/>
  <c r="M102" i="1" s="1"/>
  <c r="L57" i="1"/>
  <c r="M57" i="1" s="1"/>
  <c r="L66" i="1"/>
  <c r="M66" i="1" s="1"/>
  <c r="L101" i="1"/>
  <c r="M101" i="1" s="1"/>
  <c r="L55" i="1"/>
  <c r="M55" i="1" s="1"/>
  <c r="L82" i="1"/>
  <c r="M82" i="1" s="1"/>
  <c r="L111" i="1" l="1"/>
  <c r="L110" i="1"/>
  <c r="L109" i="1"/>
</calcChain>
</file>

<file path=xl/sharedStrings.xml><?xml version="1.0" encoding="utf-8"?>
<sst xmlns="http://schemas.openxmlformats.org/spreadsheetml/2006/main" count="212" uniqueCount="166">
  <si>
    <t>PRIJSLIJST 2026</t>
  </si>
  <si>
    <t xml:space="preserve"> Dit is een prijslijst en geen bestelformulier. Bestellen kan via de webshop.www.vanin.be</t>
  </si>
  <si>
    <t>Gegevens school: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</si>
  <si>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</si>
  <si>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</si>
  <si>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</si>
  <si>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1:</t>
  </si>
  <si>
    <t xml:space="preserve"> - leerjaar 3:</t>
  </si>
  <si>
    <t xml:space="preserve"> - leerjaar 5:</t>
  </si>
  <si>
    <t>STAP 2: FACULTATIEF: Duid aan wat u NIET wilt bestellen.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</si>
  <si>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(=vertelplaten)</t>
    </r>
  </si>
  <si>
    <r>
      <t xml:space="preserve">Mijn school wenst GEEN materialen te bestellen die ook in de betalende Bingel-pakketten zitten </t>
    </r>
    <r>
      <rPr>
        <b/>
        <sz val="8"/>
        <rFont val="Calibri"/>
        <family val="2"/>
        <scheme val="minor"/>
      </rPr>
      <t>(=handleidingen)</t>
    </r>
  </si>
  <si>
    <r>
      <t>STAP 3 De totale prijs wordt automatisch berekend. Breng manueel wijzigingen aan indien gewenst</t>
    </r>
    <r>
      <rPr>
        <b/>
        <sz val="8"/>
        <color theme="0"/>
        <rFont val="Calibri"/>
        <family val="2"/>
        <scheme val="minor"/>
      </rPr>
      <t>.</t>
    </r>
  </si>
  <si>
    <r>
      <t xml:space="preserve">START JOUW SCHOOL IN 2026 MET CAMINO? PROFITEER DAN VAN ONS </t>
    </r>
    <r>
      <rPr>
        <b/>
        <u/>
        <sz val="11"/>
        <color theme="1"/>
        <rFont val="Calibri"/>
        <family val="2"/>
        <scheme val="minor"/>
      </rPr>
      <t>EXCLUSIEF STARTVOORDEEL</t>
    </r>
    <r>
      <rPr>
        <b/>
        <sz val="11"/>
        <color theme="1"/>
        <rFont val="Calibri"/>
        <family val="2"/>
        <scheme val="minor"/>
      </rPr>
      <t>. PER LEERJAAR KRIJGT DE SCHOOL: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</si>
  <si>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HANDLEIDING</t>
    </r>
    <r>
      <rPr>
        <sz val="11"/>
        <color theme="1"/>
        <rFont val="Calibri"/>
        <family val="2"/>
        <scheme val="minor"/>
      </rPr>
      <t xml:space="preserve"> VAN ELK TERREIN, EXTRA HANDLEIDINGEN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</si>
  <si>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- 1 </t>
    </r>
    <r>
      <rPr>
        <b/>
        <sz val="11"/>
        <color theme="1"/>
        <rFont val="Calibri"/>
        <family val="2"/>
        <scheme val="minor"/>
      </rPr>
      <t>GRATIS SET VERTELPLATEN</t>
    </r>
    <r>
      <rPr>
        <sz val="11"/>
        <color theme="1"/>
        <rFont val="Calibri"/>
        <family val="2"/>
        <scheme val="minor"/>
      </rPr>
      <t xml:space="preserve">, EXTRA VERTELPLATEN AAN </t>
    </r>
    <r>
      <rPr>
        <b/>
        <sz val="11"/>
        <color theme="1"/>
        <rFont val="Calibri"/>
        <family val="2"/>
        <scheme val="minor"/>
      </rPr>
      <t>50% KORTING</t>
    </r>
  </si>
  <si>
    <t>START JOUW SCHOOL IN 2026 MET LEERJAAR 1, 3 EN 5? 
DAN GELDEN DEZE VOORWAARDEN OOK VOOR DE ANDERE LEERJAREN ZODRA DEZE BESCHIKBAAR ZIJN IN 2027.</t>
  </si>
  <si>
    <r>
      <t xml:space="preserve">DE GRATIS MATERIALEN MOET JE IN ONDERSTAANDE LIJST NIET AANDUIDEN. GEEF AAN WELKE MATERIALEN JE GRATIS WILT ONTVANGEN OP </t>
    </r>
    <r>
      <rPr>
        <b/>
        <u/>
        <sz val="11"/>
        <color theme="1"/>
        <rFont val="Calibri"/>
        <family val="2"/>
        <scheme val="minor"/>
      </rPr>
      <t>VANIN.BE/OVERSTAP</t>
    </r>
    <r>
      <rPr>
        <b/>
        <sz val="11"/>
        <color theme="1"/>
        <rFont val="Calibri"/>
        <family val="2"/>
        <scheme val="minor"/>
      </rPr>
      <t>. DAN BEZORGT VAN IN DE GRATIS MATERIALEN RECHTSTREEKS AAN DE SCHOOL. DE ANDERE MATERIALEN BESTEL JE VIA DE VAN IN-WEBSHOP OF VIA JE DISTRIBUTEUR.</t>
    </r>
  </si>
  <si>
    <t>Aantal</t>
  </si>
  <si>
    <t>Titel</t>
  </si>
  <si>
    <t>Bestelnummer</t>
  </si>
  <si>
    <t>Prijs in euro</t>
  </si>
  <si>
    <t>Korting</t>
  </si>
  <si>
    <t>Totale prijs in euro</t>
  </si>
  <si>
    <t>KLEUTERS</t>
  </si>
  <si>
    <t xml:space="preserve">Camino kleuters - inspiratiemap </t>
  </si>
  <si>
    <t>978-94-651-4526-6</t>
  </si>
  <si>
    <t xml:space="preserve">Camino kleuters - katern jongste kleuters </t>
  </si>
  <si>
    <t>978-94-651-4527-3</t>
  </si>
  <si>
    <t xml:space="preserve">Camino kleuters - fotoboek Jezus </t>
  </si>
  <si>
    <t>978-94-651-4525-9</t>
  </si>
  <si>
    <t xml:space="preserve">Camino kleuters - vertelplaten </t>
  </si>
  <si>
    <t>978-94-651-4528-0</t>
  </si>
  <si>
    <t>Camino kleuters - Ona - magneetset gevoelens + emotiekaarten</t>
  </si>
  <si>
    <t>978-94-651-4529-7</t>
  </si>
  <si>
    <t>Camino kleuters - stickervel bijzondere dagen - set van 10</t>
  </si>
  <si>
    <t>978-94-651-4498-6</t>
  </si>
  <si>
    <t>LEERJAAR 1</t>
  </si>
  <si>
    <t>Leerlingenmateriaal</t>
  </si>
  <si>
    <t xml:space="preserve">  Camino 1 - pakket 7 werkschriften + licentie Bingel</t>
  </si>
  <si>
    <t>978-94-651-4553-2</t>
  </si>
  <si>
    <t>∞</t>
  </si>
  <si>
    <t xml:space="preserve">Indien je geen pakket bestelt, kan je de verschillende onderdelen van het pakket ook afzonderlijk bestellen </t>
  </si>
  <si>
    <t xml:space="preserve">  Camino 1 - licentie Bingel</t>
  </si>
  <si>
    <t>978-94-651-4552-5</t>
  </si>
  <si>
    <t xml:space="preserve">  Camino 1 - werkschrift - geborgenheid</t>
  </si>
  <si>
    <t>978-94-651-4545-7</t>
  </si>
  <si>
    <t xml:space="preserve">  Camino 1 - werkschrift - ontmoetingen</t>
  </si>
  <si>
    <t>978-94-651-4546-4</t>
  </si>
  <si>
    <t xml:space="preserve">  Camino 1 - werkschrift - gevoeligheid voor goed en kwaad</t>
  </si>
  <si>
    <t>978-94-651-4547-1</t>
  </si>
  <si>
    <t xml:space="preserve">  Camino 1 - werkschrift - in bewondering voor de natuur</t>
  </si>
  <si>
    <t>978-94-651-4548-8</t>
  </si>
  <si>
    <t xml:space="preserve">  Camino 1 - werkschrift - parabels</t>
  </si>
  <si>
    <t>978-94-651-4549-5</t>
  </si>
  <si>
    <t xml:space="preserve">  Camino 1 - werkschrift kerkelijk jaar deel 1 - Allerheiligen tot Kerst</t>
  </si>
  <si>
    <t>978-94-651-4550-1</t>
  </si>
  <si>
    <t xml:space="preserve">  Camino 1 - werkschrift kerkelijk jaar deel 2 - Pasen en feesten daarna</t>
  </si>
  <si>
    <t>978-94-651-4551-8</t>
  </si>
  <si>
    <t>Leerkrachtenmateriaal</t>
  </si>
  <si>
    <t xml:space="preserve">  Camino 1 - handleiding - geborgenheid</t>
  </si>
  <si>
    <t>978-94-651-4654-6</t>
  </si>
  <si>
    <t>B</t>
  </si>
  <si>
    <t xml:space="preserve">  Camino 1 - handleiding - gevoeligheid voor goed en kwaad</t>
  </si>
  <si>
    <t>978-94-651-4656-0</t>
  </si>
  <si>
    <t xml:space="preserve">  Camino 1 - handleiding - in bewondering voor de natuur</t>
  </si>
  <si>
    <t>978-94-651-4657-7</t>
  </si>
  <si>
    <t xml:space="preserve">  Camino 1 - handleiding - ontmoetingen</t>
  </si>
  <si>
    <t>978-94-651-4655-3</t>
  </si>
  <si>
    <t xml:space="preserve">  Camino 1 - handleiding - parabels</t>
  </si>
  <si>
    <t>978-94-651-4658-4</t>
  </si>
  <si>
    <t xml:space="preserve">  Camino 1 - handleiding kerkelijk jaar deel 1 - Allerheiligen tot Kerst</t>
  </si>
  <si>
    <t>978-94-651-4659-1</t>
  </si>
  <si>
    <t xml:space="preserve">  Camino 1 - handleiding kerkelijk jaar deel 2 - Pasen en feesten daarna</t>
  </si>
  <si>
    <t>978-94-651-4660-7</t>
  </si>
  <si>
    <t>Klasmateriaal</t>
  </si>
  <si>
    <t xml:space="preserve">  Camino 1 - vertelplaten</t>
  </si>
  <si>
    <t>978-94-651-4501-3</t>
  </si>
  <si>
    <t>±</t>
  </si>
  <si>
    <t xml:space="preserve">  Camino - fotoboek Jezus*</t>
  </si>
  <si>
    <t>LEERJAAR 3</t>
  </si>
  <si>
    <t xml:space="preserve">  Camino 3 - pakket 7 werkschriften + licentie Bingel</t>
  </si>
  <si>
    <t>978-94-651-4554-9</t>
  </si>
  <si>
    <t xml:space="preserve">  Camino 3 - licentie Bingel</t>
  </si>
  <si>
    <t>978-94-651-4502-0</t>
  </si>
  <si>
    <t xml:space="preserve">  Camino 3 - werkschrift - gedragenheid</t>
  </si>
  <si>
    <t>978-94-651-4504-4</t>
  </si>
  <si>
    <t xml:space="preserve">  Camino 3 - werkschrift kerkelijk jaar deel 1 - Allerheiligen tot Kerst</t>
  </si>
  <si>
    <t>978-94-651-4506-8</t>
  </si>
  <si>
    <t xml:space="preserve">  Camino 3 - werkschrift kerkelijk jaar deel 2 - Pasen en feesten daarna</t>
  </si>
  <si>
    <t>978-94-651-4507-5</t>
  </si>
  <si>
    <t xml:space="preserve">  Camino 3 - werkschrift - schepping</t>
  </si>
  <si>
    <t>978-94-651-4508-2</t>
  </si>
  <si>
    <t xml:space="preserve">  Camino 3 - werkschrift - stiltebeleving</t>
  </si>
  <si>
    <t>978-94-651-4509-9</t>
  </si>
  <si>
    <t xml:space="preserve">  Camino 3 - werkschrift - uittocht</t>
  </si>
  <si>
    <t>978-94-651-4510-5</t>
  </si>
  <si>
    <t xml:space="preserve">  Camino 3 - werkschrift - vriendschap</t>
  </si>
  <si>
    <t>978-94-651-4512-9</t>
  </si>
  <si>
    <t xml:space="preserve">  Camino 3 - handleiding - gedragenheid</t>
  </si>
  <si>
    <t>978-94-651-4664-5</t>
  </si>
  <si>
    <t xml:space="preserve">  Camino 3 - handleiding - schepping</t>
  </si>
  <si>
    <t>978-94-651-4663-8</t>
  </si>
  <si>
    <t xml:space="preserve">  Camino 3 - handleiding - stiltebeleving</t>
  </si>
  <si>
    <t>978-94-651-4662-1</t>
  </si>
  <si>
    <t xml:space="preserve">  Camino 3 - handleiding - uittocht</t>
  </si>
  <si>
    <t>978-94-651-4665-2</t>
  </si>
  <si>
    <t xml:space="preserve">  Camino 3 - handleiding - vriendschap</t>
  </si>
  <si>
    <t>978-94-651-4661-4</t>
  </si>
  <si>
    <t xml:space="preserve">  Camino 3 - handleiding kerkelijk jaar deel 1 - Allerheiligen tot Kerst</t>
  </si>
  <si>
    <t>978-94-651-4666-9</t>
  </si>
  <si>
    <t xml:space="preserve">  Camino 3 - handleiding kerkelijk jaar deel 2 - Pasen en feesten daarna</t>
  </si>
  <si>
    <t>978-94-651-4667-6</t>
  </si>
  <si>
    <t>Camino 3 - vertelplaten</t>
  </si>
  <si>
    <t>978-94-651-4511-2</t>
  </si>
  <si>
    <t>LEERJAAR 5</t>
  </si>
  <si>
    <t xml:space="preserve">  Camino 5 - pakket 7 werkschriften + licentie Bingel</t>
  </si>
  <si>
    <t>978-94-651-4555-6</t>
  </si>
  <si>
    <t xml:space="preserve">  Camino 5 - licentie Bingel</t>
  </si>
  <si>
    <t>978-94-651-4513-6</t>
  </si>
  <si>
    <t xml:space="preserve">  Camino 5 - werkschrift - eco-logisch?</t>
  </si>
  <si>
    <t>978-94-651-4515-0</t>
  </si>
  <si>
    <t xml:space="preserve">  Camino 5 - werkschrift - gastvrijheid</t>
  </si>
  <si>
    <t>978-94-651-4516-7</t>
  </si>
  <si>
    <t xml:space="preserve">  Camino 5 - werkschrift kerkelijk jaar deel 1 - Allerheiligen tot Kerst</t>
  </si>
  <si>
    <t>978-94-651-4518-1</t>
  </si>
  <si>
    <t xml:space="preserve">  Camino 5 - werkschrift kerkelijk jaar deel 2 - Pasen en feesten daarna</t>
  </si>
  <si>
    <t>978-94-651-4519-8</t>
  </si>
  <si>
    <t xml:space="preserve">  Camino 5 - werkschrift - liefde</t>
  </si>
  <si>
    <t>978-94-651-4520-4</t>
  </si>
  <si>
    <t xml:space="preserve">  Camino 5 - werkschrift - profeten</t>
  </si>
  <si>
    <t>978-94-651-4521-1</t>
  </si>
  <si>
    <t xml:space="preserve">  Camino 5 - werkschrift - verlangen naar het goede</t>
  </si>
  <si>
    <t>978-94-651-4522-8</t>
  </si>
  <si>
    <t xml:space="preserve">  Camino 5 - handleiding - eco-logisch?</t>
  </si>
  <si>
    <t>978-94-651-4671-3</t>
  </si>
  <si>
    <t xml:space="preserve">  Camino 5 - handleiding - gastvrijheid</t>
  </si>
  <si>
    <t>978-94-651-4668-3</t>
  </si>
  <si>
    <t xml:space="preserve">  Camino 5 - handleiding - liefde</t>
  </si>
  <si>
    <t>978-94-651-4672-0</t>
  </si>
  <si>
    <t xml:space="preserve">  Camino 5 - handleiding - profeten</t>
  </si>
  <si>
    <t>978-94-651-4669-0</t>
  </si>
  <si>
    <t xml:space="preserve">  Camino 5 - handleiding - verlangen naar het goede</t>
  </si>
  <si>
    <t>978-94-651-4670-6</t>
  </si>
  <si>
    <t xml:space="preserve">  Camino 5 - handleiding kerkelijk jaar deel 1 - Allerheiligen tot Kerst</t>
  </si>
  <si>
    <t>978-94-651-4673-7</t>
  </si>
  <si>
    <t xml:space="preserve">  Camino 5 - handleiding kerkelijk jaar deel 2 - Pasen en feesten daarna</t>
  </si>
  <si>
    <t>978-94-651-4674-4</t>
  </si>
  <si>
    <t>Camino 5 - vertelplaten</t>
  </si>
  <si>
    <t>978-94-651-4523-5</t>
  </si>
  <si>
    <t>TOTALE PRIJS</t>
  </si>
  <si>
    <t xml:space="preserve">   -&gt; JAARLIJKSE PRIJS (obv prijzen 2026)</t>
  </si>
  <si>
    <t xml:space="preserve">   -&gt; WAARDE KORTING EN GRATIS MATERIAAL IN 2026</t>
  </si>
  <si>
    <t xml:space="preserve"> * Dit artikel is hetzelfde als bij Camino kleuters</t>
  </si>
  <si>
    <t>Digitale ondersteuning bij Camino via Bingel</t>
  </si>
  <si>
    <t>Meer informatie over de Bingel-licenties vind je op: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</si>
  <si>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</si>
  <si>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</si>
  <si>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</si>
  <si>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</t>
  </si>
  <si>
    <t>facultatief</t>
  </si>
  <si>
    <t>STAP 4: bestellen doe je via de webshop www.school.vanin.be, de licenties beheer je in Bingel (dit is een prijslijst en geen bestelformulier).</t>
  </si>
  <si>
    <t>versie 19 maa 2026</t>
  </si>
  <si>
    <t xml:space="preserve">   Prijzen zijn geldig tot 31 december 2026 en zijn inclusief BTW en exclusief administratie- en portkosten.</t>
  </si>
  <si>
    <t xml:space="preserve">   De materialen worden gefactureerd aan de catalogusprijs geldig op facturatiedatum.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</si>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</sst>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[$€-413]\ * #,##0.00_ ;_ [$€-413]\ * \-#,##0.00_ ;_ [$€-413]\ * &quot;-&quot;??_ ;_ @_ "/>
    <numFmt numFmtId="165" formatCode="#,##0.0"/>
  </numFmts>
  <fonts count="35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B1A0C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20" fillId="0" borderId="0" applyNumberFormat="0" applyFill="0" applyBorder="0" applyAlignment="0" applyProtection="0"/>
    <xf numFmtId="43" fontId="29" fillId="0" borderId="0" applyFont="0" applyFill="0" applyBorder="0" applyAlignment="0" applyProtection="0"/>
    <xf numFmtId="9" fontId="29" fillId="0" borderId="0" applyFont="0" applyFill="0" applyBorder="0" applyAlignment="0" applyProtection="0"/>
  </cellStyleXfs>
  <cellXfs count="209">
    <xf numFmtId="0" fontId="0" fillId="0" borderId="0" xfId="0"/>
    <xf numFmtId="4" fontId="0" fillId="0" borderId="0" xfId="0" applyNumberFormat="1" applyAlignment="1">
      <alignment horizontal="right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center"/>
    </xf>
    <xf numFmtId="0" fontId="0" fillId="3" borderId="0" xfId="0" applyFill="1"/>
    <xf numFmtId="0" fontId="10" fillId="0" borderId="0" xfId="0" applyFont="1"/>
    <xf numFmtId="0" fontId="11" fillId="6" borderId="0" xfId="0" applyFont="1" applyFill="1" applyAlignment="1">
      <alignment horizontal="left" wrapText="1"/>
    </xf>
    <xf numFmtId="0" fontId="13" fillId="0" borderId="0" xfId="0" applyFont="1"/>
    <xf numFmtId="2" fontId="4" fillId="0" borderId="0" xfId="0" applyNumberFormat="1" applyFont="1"/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4" fontId="4" fillId="0" borderId="7" xfId="0" applyNumberFormat="1" applyFont="1" applyBorder="1" applyAlignment="1">
      <alignment horizontal="right"/>
    </xf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4" fontId="3" fillId="3" borderId="6" xfId="0" applyNumberFormat="1" applyFont="1" applyFill="1" applyBorder="1" applyAlignment="1">
      <alignment horizontal="right"/>
    </xf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5" fillId="3" borderId="4" xfId="0" applyFont="1" applyFill="1" applyBorder="1"/>
    <xf numFmtId="0" fontId="5" fillId="0" borderId="6" xfId="0" applyFont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3" fillId="0" borderId="2" xfId="2" applyNumberFormat="1" applyFont="1" applyFill="1" applyBorder="1" applyProtection="1">
      <alignment horizontal="left" vertical="center" indent="1"/>
      <protection locked="0"/>
    </xf>
    <xf numFmtId="0" fontId="13" fillId="9" borderId="0" xfId="0" applyFont="1" applyFill="1"/>
    <xf numFmtId="0" fontId="12" fillId="9" borderId="0" xfId="0" applyFont="1" applyFill="1"/>
    <xf numFmtId="0" fontId="14" fillId="9" borderId="0" xfId="0" applyFont="1" applyFill="1" applyAlignment="1">
      <alignment horizontal="center"/>
    </xf>
    <xf numFmtId="1" fontId="3" fillId="3" borderId="0" xfId="2" applyNumberFormat="1" applyFont="1" applyFill="1" applyBorder="1" applyAlignment="1" applyProtection="1">
      <alignment horizontal="right" vertical="center" indent="1"/>
      <protection locked="0"/>
    </xf>
    <xf numFmtId="0" fontId="0" fillId="3" borderId="0" xfId="0" applyFill="1" applyProtection="1">
      <protection locked="0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0" fontId="8" fillId="0" borderId="0" xfId="0" applyFont="1" applyAlignment="1">
      <alignment horizontal="right"/>
    </xf>
    <xf numFmtId="2" fontId="18" fillId="8" borderId="2" xfId="0" applyNumberFormat="1" applyFont="1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21" fillId="0" borderId="0" xfId="0" applyFont="1"/>
    <xf numFmtId="0" fontId="22" fillId="0" borderId="0" xfId="0" applyFont="1"/>
    <xf numFmtId="0" fontId="19" fillId="0" borderId="0" xfId="0" applyFont="1"/>
    <xf numFmtId="1" fontId="3" fillId="0" borderId="4" xfId="0" applyNumberFormat="1" applyFont="1" applyBorder="1"/>
    <xf numFmtId="2" fontId="3" fillId="0" borderId="0" xfId="0" applyNumberFormat="1" applyFont="1"/>
    <xf numFmtId="4" fontId="4" fillId="0" borderId="2" xfId="0" applyNumberFormat="1" applyFont="1" applyBorder="1" applyAlignment="1">
      <alignment horizontal="right"/>
    </xf>
    <xf numFmtId="4" fontId="0" fillId="0" borderId="0" xfId="0" applyNumberFormat="1" applyAlignment="1">
      <alignment horizontal="center"/>
    </xf>
    <xf numFmtId="4" fontId="2" fillId="0" borderId="2" xfId="2" applyNumberFormat="1" applyFont="1" applyFill="1" applyBorder="1" applyAlignment="1" applyProtection="1">
      <alignment horizontal="center" vertical="center" wrapText="1"/>
    </xf>
    <xf numFmtId="4" fontId="3" fillId="3" borderId="6" xfId="0" applyNumberFormat="1" applyFont="1" applyFill="1" applyBorder="1" applyAlignment="1">
      <alignment horizontal="center"/>
    </xf>
    <xf numFmtId="4" fontId="4" fillId="0" borderId="7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5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2" fontId="4" fillId="0" borderId="2" xfId="0" applyNumberFormat="1" applyFont="1" applyBorder="1" applyAlignment="1">
      <alignment horizontal="right"/>
    </xf>
    <xf numFmtId="0" fontId="23" fillId="0" borderId="0" xfId="0" applyFont="1"/>
    <xf numFmtId="0" fontId="19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4" fillId="9" borderId="0" xfId="0" applyFont="1" applyFill="1" applyAlignment="1">
      <alignment horizontal="center"/>
    </xf>
    <xf numFmtId="0" fontId="25" fillId="4" borderId="0" xfId="0" applyFont="1" applyFill="1" applyAlignment="1">
      <alignment horizontal="center"/>
    </xf>
    <xf numFmtId="0" fontId="25" fillId="0" borderId="0" xfId="0" applyFont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" fontId="3" fillId="0" borderId="2" xfId="0" applyNumberFormat="1" applyFont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1" fontId="8" fillId="4" borderId="6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0" fontId="6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8" fillId="4" borderId="0" xfId="0" applyFont="1" applyFill="1" applyAlignment="1">
      <alignment horizontal="right"/>
    </xf>
    <xf numFmtId="0" fontId="2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23" fillId="0" borderId="0" xfId="0" applyFont="1" applyAlignment="1">
      <alignment horizontal="left"/>
    </xf>
    <xf numFmtId="2" fontId="4" fillId="0" borderId="7" xfId="0" applyNumberFormat="1" applyFont="1" applyBorder="1"/>
    <xf numFmtId="2" fontId="0" fillId="0" borderId="0" xfId="0" applyNumberFormat="1"/>
    <xf numFmtId="2" fontId="13" fillId="9" borderId="0" xfId="0" applyNumberFormat="1" applyFont="1" applyFill="1"/>
    <xf numFmtId="2" fontId="0" fillId="4" borderId="0" xfId="0" applyNumberFormat="1" applyFill="1"/>
    <xf numFmtId="2" fontId="2" fillId="0" borderId="2" xfId="2" applyNumberFormat="1" applyFont="1" applyFill="1" applyBorder="1" applyAlignment="1" applyProtection="1">
      <alignment horizontal="right" vertical="center" wrapText="1"/>
    </xf>
    <xf numFmtId="2" fontId="3" fillId="3" borderId="5" xfId="0" applyNumberFormat="1" applyFont="1" applyFill="1" applyBorder="1"/>
    <xf numFmtId="2" fontId="13" fillId="0" borderId="0" xfId="0" applyNumberFormat="1" applyFont="1"/>
    <xf numFmtId="0" fontId="22" fillId="0" borderId="0" xfId="0" applyFont="1" applyAlignment="1">
      <alignment horizontal="left"/>
    </xf>
    <xf numFmtId="0" fontId="26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2" fontId="3" fillId="0" borderId="2" xfId="0" applyNumberFormat="1" applyFont="1" applyBorder="1"/>
    <xf numFmtId="0" fontId="21" fillId="0" borderId="2" xfId="0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4" xfId="2" applyNumberFormat="1" applyFont="1" applyFill="1" applyBorder="1" applyAlignment="1" applyProtection="1">
      <alignment horizontal="left" vertical="center"/>
      <protection locked="0"/>
    </xf>
    <xf numFmtId="0" fontId="3" fillId="0" borderId="6" xfId="2" applyNumberFormat="1" applyFont="1" applyFill="1" applyBorder="1" applyAlignment="1" applyProtection="1">
      <alignment horizontal="left" vertical="center"/>
      <protection locked="0"/>
    </xf>
    <xf numFmtId="0" fontId="3" fillId="0" borderId="5" xfId="2" applyNumberFormat="1" applyFont="1" applyFill="1" applyBorder="1" applyAlignment="1" applyProtection="1">
      <alignment horizontal="left" vertical="center"/>
      <protection locked="0"/>
    </xf>
    <xf numFmtId="4" fontId="0" fillId="0" borderId="2" xfId="0" applyNumberFormat="1" applyBorder="1" applyAlignment="1">
      <alignment horizontal="center"/>
    </xf>
    <xf numFmtId="0" fontId="4" fillId="0" borderId="12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2" fontId="4" fillId="0" borderId="8" xfId="0" applyNumberFormat="1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5" fillId="0" borderId="0" xfId="0" applyFont="1" applyAlignment="1">
      <alignment horizontal="left" vertical="top"/>
    </xf>
    <xf numFmtId="0" fontId="4" fillId="0" borderId="14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9" xfId="0" applyFont="1" applyBorder="1"/>
    <xf numFmtId="0" fontId="4" fillId="0" borderId="11" xfId="0" applyFont="1" applyBorder="1" applyAlignment="1">
      <alignment horizontal="left" vertical="top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5" fillId="0" borderId="12" xfId="0" applyFont="1" applyBorder="1"/>
    <xf numFmtId="0" fontId="4" fillId="0" borderId="12" xfId="0" applyFont="1" applyBorder="1"/>
    <xf numFmtId="0" fontId="28" fillId="0" borderId="4" xfId="0" applyFont="1" applyBorder="1"/>
    <xf numFmtId="0" fontId="28" fillId="0" borderId="11" xfId="0" applyFont="1" applyBorder="1"/>
    <xf numFmtId="0" fontId="3" fillId="0" borderId="5" xfId="0" applyFont="1" applyBorder="1" applyAlignment="1">
      <alignment horizontal="center"/>
    </xf>
    <xf numFmtId="0" fontId="5" fillId="0" borderId="10" xfId="0" applyFont="1" applyBorder="1"/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/>
    </xf>
    <xf numFmtId="0" fontId="4" fillId="0" borderId="1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3" fillId="0" borderId="11" xfId="2" applyNumberFormat="1" applyFont="1" applyFill="1" applyBorder="1" applyAlignment="1" applyProtection="1">
      <alignment horizontal="left" vertical="center"/>
      <protection locked="0"/>
    </xf>
    <xf numFmtId="0" fontId="3" fillId="0" borderId="12" xfId="2" applyNumberFormat="1" applyFont="1" applyFill="1" applyBorder="1" applyAlignment="1" applyProtection="1">
      <alignment horizontal="left" vertical="center"/>
      <protection locked="0"/>
    </xf>
    <xf numFmtId="0" fontId="3" fillId="0" borderId="14" xfId="2" applyNumberFormat="1" applyFont="1" applyFill="1" applyBorder="1" applyAlignment="1" applyProtection="1">
      <alignment horizontal="left" vertical="center"/>
      <protection locked="0"/>
    </xf>
    <xf numFmtId="0" fontId="3" fillId="0" borderId="14" xfId="0" applyFont="1" applyBorder="1" applyAlignment="1">
      <alignment horizont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3" fillId="0" borderId="8" xfId="0" applyFont="1" applyBorder="1" applyAlignment="1">
      <alignment horizontal="center"/>
    </xf>
    <xf numFmtId="0" fontId="12" fillId="9" borderId="0" xfId="0" applyFont="1" applyFill="1" applyAlignment="1">
      <alignment horizontal="left"/>
    </xf>
    <xf numFmtId="0" fontId="21" fillId="10" borderId="2" xfId="0" applyFont="1" applyFill="1" applyBorder="1" applyAlignment="1">
      <alignment horizontal="center"/>
    </xf>
    <xf numFmtId="0" fontId="8" fillId="0" borderId="0" xfId="0" applyFont="1"/>
    <xf numFmtId="9" fontId="4" fillId="0" borderId="7" xfId="6" applyFont="1" applyBorder="1"/>
    <xf numFmtId="9" fontId="4" fillId="0" borderId="7" xfId="6" applyFont="1" applyBorder="1" applyAlignment="1">
      <alignment horizontal="right"/>
    </xf>
    <xf numFmtId="9" fontId="4" fillId="0" borderId="2" xfId="6" applyFont="1" applyBorder="1" applyAlignment="1">
      <alignment horizontal="right"/>
    </xf>
    <xf numFmtId="9" fontId="0" fillId="0" borderId="2" xfId="6" applyFont="1" applyBorder="1" applyAlignment="1">
      <alignment horizontal="right"/>
    </xf>
    <xf numFmtId="9" fontId="3" fillId="0" borderId="2" xfId="6" applyFont="1" applyBorder="1"/>
    <xf numFmtId="9" fontId="4" fillId="0" borderId="2" xfId="6" applyFont="1" applyBorder="1"/>
    <xf numFmtId="9" fontId="3" fillId="3" borderId="6" xfId="6" applyFont="1" applyFill="1" applyBorder="1"/>
    <xf numFmtId="9" fontId="4" fillId="0" borderId="15" xfId="6" applyFont="1" applyBorder="1" applyAlignment="1">
      <alignment horizontal="right"/>
    </xf>
    <xf numFmtId="0" fontId="5" fillId="3" borderId="6" xfId="0" applyFont="1" applyFill="1" applyBorder="1"/>
    <xf numFmtId="164" fontId="5" fillId="3" borderId="2" xfId="0" applyNumberFormat="1" applyFont="1" applyFill="1" applyBorder="1"/>
    <xf numFmtId="0" fontId="3" fillId="0" borderId="4" xfId="2" applyNumberFormat="1" applyFont="1" applyFill="1" applyBorder="1" applyProtection="1">
      <alignment horizontal="left" vertical="center" indent="1"/>
      <protection locked="0"/>
    </xf>
    <xf numFmtId="0" fontId="31" fillId="0" borderId="0" xfId="4" applyFont="1" applyBorder="1" applyAlignment="1">
      <alignment horizontal="left"/>
    </xf>
    <xf numFmtId="0" fontId="32" fillId="0" borderId="0" xfId="0" applyFont="1" applyAlignment="1">
      <alignment horizontal="right"/>
    </xf>
    <xf numFmtId="0" fontId="22" fillId="10" borderId="2" xfId="0" applyFont="1" applyFill="1" applyBorder="1" applyAlignment="1">
      <alignment horizontal="center"/>
    </xf>
    <xf numFmtId="0" fontId="22" fillId="11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1" fontId="2" fillId="0" borderId="6" xfId="2" applyNumberFormat="1" applyFont="1" applyFill="1" applyBorder="1" applyAlignment="1" applyProtection="1">
      <alignment vertical="center" wrapText="1"/>
    </xf>
    <xf numFmtId="0" fontId="3" fillId="3" borderId="5" xfId="0" applyFont="1" applyFill="1" applyBorder="1"/>
    <xf numFmtId="9" fontId="3" fillId="3" borderId="4" xfId="6" applyFont="1" applyFill="1" applyBorder="1"/>
    <xf numFmtId="165" fontId="3" fillId="3" borderId="2" xfId="0" applyNumberFormat="1" applyFont="1" applyFill="1" applyBorder="1"/>
    <xf numFmtId="0" fontId="4" fillId="14" borderId="4" xfId="0" applyFont="1" applyFill="1" applyBorder="1"/>
    <xf numFmtId="0" fontId="4" fillId="14" borderId="6" xfId="0" applyFont="1" applyFill="1" applyBorder="1"/>
    <xf numFmtId="0" fontId="4" fillId="14" borderId="5" xfId="0" applyFont="1" applyFill="1" applyBorder="1"/>
    <xf numFmtId="43" fontId="4" fillId="0" borderId="2" xfId="5" applyFont="1" applyBorder="1"/>
    <xf numFmtId="0" fontId="4" fillId="0" borderId="15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43" fontId="4" fillId="0" borderId="19" xfId="5" applyFont="1" applyBorder="1"/>
    <xf numFmtId="0" fontId="4" fillId="14" borderId="2" xfId="0" applyFont="1" applyFill="1" applyBorder="1"/>
    <xf numFmtId="1" fontId="2" fillId="0" borderId="10" xfId="2" applyNumberFormat="1" applyFont="1" applyFill="1" applyBorder="1" applyAlignment="1" applyProtection="1">
      <alignment horizontal="left" vertical="center" wrapText="1"/>
    </xf>
    <xf numFmtId="4" fontId="2" fillId="0" borderId="7" xfId="2" applyNumberFormat="1" applyFont="1" applyFill="1" applyBorder="1" applyAlignment="1" applyProtection="1">
      <alignment horizontal="right" vertical="center" wrapText="1"/>
    </xf>
    <xf numFmtId="0" fontId="4" fillId="14" borderId="9" xfId="0" applyFont="1" applyFill="1" applyBorder="1"/>
    <xf numFmtId="0" fontId="3" fillId="0" borderId="7" xfId="2" applyNumberFormat="1" applyFont="1" applyFill="1" applyBorder="1" applyAlignment="1" applyProtection="1">
      <alignment horizontal="center" vertical="center" wrapText="1"/>
    </xf>
    <xf numFmtId="4" fontId="3" fillId="0" borderId="7" xfId="2" applyNumberFormat="1" applyFont="1" applyFill="1" applyBorder="1" applyAlignment="1" applyProtection="1">
      <alignment horizontal="right" vertical="center" wrapText="1"/>
    </xf>
    <xf numFmtId="1" fontId="2" fillId="0" borderId="2" xfId="2" applyNumberFormat="1" applyFont="1" applyFill="1" applyBorder="1" applyAlignment="1" applyProtection="1">
      <alignment horizontal="center" vertical="center" wrapText="1"/>
    </xf>
    <xf numFmtId="1" fontId="3" fillId="0" borderId="2" xfId="2" applyNumberFormat="1" applyFont="1" applyFill="1" applyBorder="1" applyAlignment="1" applyProtection="1">
      <alignment horizontal="center" vertical="center" wrapText="1"/>
    </xf>
    <xf numFmtId="1" fontId="4" fillId="0" borderId="2" xfId="0" applyNumberFormat="1" applyFont="1" applyBorder="1" applyAlignment="1">
      <alignment horizontal="center"/>
    </xf>
    <xf numFmtId="1" fontId="4" fillId="0" borderId="2" xfId="0" applyNumberFormat="1" applyFont="1" applyBorder="1" applyAlignment="1" applyProtection="1">
      <alignment horizontal="center"/>
      <protection locked="0"/>
    </xf>
    <xf numFmtId="1" fontId="4" fillId="0" borderId="11" xfId="0" applyNumberFormat="1" applyFont="1" applyBorder="1" applyAlignment="1" applyProtection="1">
      <alignment horizontal="center"/>
      <protection locked="0"/>
    </xf>
    <xf numFmtId="43" fontId="4" fillId="0" borderId="0" xfId="0" applyNumberFormat="1" applyFont="1"/>
    <xf numFmtId="0" fontId="33" fillId="0" borderId="0" xfId="0" applyFont="1" applyAlignment="1">
      <alignment horizontal="left"/>
    </xf>
    <xf numFmtId="2" fontId="34" fillId="9" borderId="0" xfId="0" applyNumberFormat="1" applyFont="1" applyFill="1"/>
    <xf numFmtId="0" fontId="4" fillId="0" borderId="2" xfId="0" applyFont="1" applyBorder="1" applyAlignment="1">
      <alignment horizontal="left"/>
    </xf>
    <xf numFmtId="0" fontId="3" fillId="0" borderId="4" xfId="2" applyNumberFormat="1" applyFont="1" applyFill="1" applyBorder="1" applyAlignment="1" applyProtection="1">
      <alignment horizontal="left" vertical="center"/>
      <protection locked="0"/>
    </xf>
    <xf numFmtId="0" fontId="3" fillId="0" borderId="6" xfId="2" applyNumberFormat="1" applyFont="1" applyFill="1" applyBorder="1" applyAlignment="1" applyProtection="1">
      <alignment horizontal="left" vertical="center"/>
      <protection locked="0"/>
    </xf>
    <xf numFmtId="0" fontId="3" fillId="0" borderId="5" xfId="2" applyNumberFormat="1" applyFont="1" applyFill="1" applyBorder="1" applyAlignment="1" applyProtection="1">
      <alignment horizontal="left" vertical="center"/>
      <protection locked="0"/>
    </xf>
    <xf numFmtId="0" fontId="3" fillId="0" borderId="4" xfId="2" applyNumberFormat="1" applyFont="1" applyFill="1" applyBorder="1" applyAlignment="1" applyProtection="1">
      <alignment horizontal="left" vertical="top"/>
      <protection locked="0"/>
    </xf>
    <xf numFmtId="0" fontId="3" fillId="0" borderId="6" xfId="2" applyNumberFormat="1" applyFont="1" applyFill="1" applyBorder="1" applyAlignment="1" applyProtection="1">
      <alignment horizontal="left" vertical="top"/>
      <protection locked="0"/>
    </xf>
    <xf numFmtId="0" fontId="3" fillId="0" borderId="5" xfId="2" applyNumberFormat="1" applyFont="1" applyFill="1" applyBorder="1" applyAlignment="1" applyProtection="1">
      <alignment horizontal="left" vertical="top"/>
      <protection locked="0"/>
    </xf>
    <xf numFmtId="0" fontId="4" fillId="0" borderId="4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0" xfId="0" applyFont="1" applyAlignment="1">
      <alignment horizontal="center"/>
    </xf>
    <xf numFmtId="0" fontId="12" fillId="9" borderId="10" xfId="0" applyFont="1" applyFill="1" applyBorder="1" applyAlignment="1">
      <alignment horizontal="left" wrapText="1"/>
    </xf>
    <xf numFmtId="0" fontId="8" fillId="0" borderId="0" xfId="0" quotePrefix="1" applyFont="1" applyAlignment="1">
      <alignment horizontal="left" wrapText="1"/>
    </xf>
    <xf numFmtId="0" fontId="8" fillId="13" borderId="16" xfId="0" quotePrefix="1" applyFont="1" applyFill="1" applyBorder="1" applyAlignment="1">
      <alignment horizontal="left" wrapText="1"/>
    </xf>
    <xf numFmtId="0" fontId="8" fillId="13" borderId="17" xfId="0" quotePrefix="1" applyFont="1" applyFill="1" applyBorder="1" applyAlignment="1">
      <alignment horizontal="left" wrapText="1"/>
    </xf>
    <xf numFmtId="0" fontId="8" fillId="13" borderId="18" xfId="0" quotePrefix="1" applyFont="1" applyFill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9" fillId="12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</cellXfs>
  <cellStyles count="7">
    <cellStyle name="Hyperlink" xfId="4" builtinId="8"/>
    <cellStyle name="Komma" xfId="5" builtinId="3"/>
    <cellStyle name="Procent" xfId="6" builtinId="5"/>
    <cellStyle name="SAPBEXchaText" xfId="1" xr:uid="{00000000-0005-0000-0000-000000000000}"/>
    <cellStyle name="SAPBEXstdItem" xfId="2" xr:uid="{00000000-0005-0000-0000-000001000000}"/>
    <cellStyle name="SAPBEXstdItem 2" xfId="3" xr:uid="{00000000-0005-0000-0000-000002000000}"/>
    <cellStyle name="Standaard" xfId="0" builtinId="0"/>
  </cellStyles>
  <dxfs count="3"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9" defaultPivotStyle="PivotStyleLight16"/>
  <colors>
    <mruColors>
      <color rgb="FFF0B400"/>
      <color rgb="FFB40000"/>
      <color rgb="FFFFDB75"/>
      <color rgb="FFFFE393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F$19" lockText="1" noThreeD="1"/>
</file>

<file path=xl/ctrlProps/ctrlProp2.xml><?xml version="1.0" encoding="utf-8"?>
<formControlPr xmlns="http://schemas.microsoft.com/office/spreadsheetml/2009/9/main" objectType="CheckBox" fmlaLink="$F$20" lockText="1" noThreeD="1"/>
</file>

<file path=xl/ctrlProps/ctrlProp3.xml><?xml version="1.0" encoding="utf-8"?>
<formControlPr xmlns="http://schemas.microsoft.com/office/spreadsheetml/2009/9/main" objectType="CheckBox" fmlaLink="$M$19" lockText="1" noThreeD="1"/>
</file>

<file path=xl/ctrlProps/ctrlProp4.xml><?xml version="1.0" encoding="utf-8"?>
<formControlPr xmlns="http://schemas.microsoft.com/office/spreadsheetml/2009/9/main" objectType="CheckBox" fmlaLink="$M$20" lockText="1" noThreeD="1"/>
</file>

<file path=xl/ctrlProps/ctrlProp5.xml><?xml version="1.0" encoding="utf-8"?>
<formControlPr xmlns="http://schemas.microsoft.com/office/spreadsheetml/2009/9/main" objectType="CheckBox" fmlaLink="$M$18" lockText="1" noThreeD="1"/>
</file>

<file path=xl/ctrlProps/ctrlProp6.xml><?xml version="1.0" encoding="utf-8"?>
<formControlPr xmlns="http://schemas.microsoft.com/office/spreadsheetml/2009/9/main" objectType="CheckBox" fmlaLink="$F$18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18</xdr:row>
          <xdr:rowOff>0</xdr:rowOff>
        </xdr:from>
        <xdr:to>
          <xdr:col>3</xdr:col>
          <xdr:colOff>238125</xdr:colOff>
          <xdr:row>19</xdr:row>
          <xdr:rowOff>38100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19</xdr:row>
          <xdr:rowOff>0</xdr:rowOff>
        </xdr:from>
        <xdr:to>
          <xdr:col>3</xdr:col>
          <xdr:colOff>228600</xdr:colOff>
          <xdr:row>20</xdr:row>
          <xdr:rowOff>47625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18</xdr:row>
          <xdr:rowOff>0</xdr:rowOff>
        </xdr:from>
        <xdr:to>
          <xdr:col>8</xdr:col>
          <xdr:colOff>238125</xdr:colOff>
          <xdr:row>19</xdr:row>
          <xdr:rowOff>47625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19</xdr:row>
          <xdr:rowOff>0</xdr:rowOff>
        </xdr:from>
        <xdr:to>
          <xdr:col>8</xdr:col>
          <xdr:colOff>228600</xdr:colOff>
          <xdr:row>20</xdr:row>
          <xdr:rowOff>47625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17</xdr:row>
          <xdr:rowOff>0</xdr:rowOff>
        </xdr:from>
        <xdr:to>
          <xdr:col>8</xdr:col>
          <xdr:colOff>266700</xdr:colOff>
          <xdr:row>18</xdr:row>
          <xdr:rowOff>28575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</xdr:colOff>
          <xdr:row>17</xdr:row>
          <xdr:rowOff>0</xdr:rowOff>
        </xdr:from>
        <xdr:to>
          <xdr:col>3</xdr:col>
          <xdr:colOff>238125</xdr:colOff>
          <xdr:row>18</xdr:row>
          <xdr:rowOff>38100</xdr:rowOff>
        </xdr:to>
        <xdr:sp macro="" textlink="">
          <xdr:nvSpPr>
            <xdr:cNvPr id="1057" name="Check Box 15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2083370</xdr:colOff>
      <xdr:row>1</xdr:row>
      <xdr:rowOff>28540</xdr:rowOff>
    </xdr:from>
    <xdr:to>
      <xdr:col>7</xdr:col>
      <xdr:colOff>703088</xdr:colOff>
      <xdr:row>3</xdr:row>
      <xdr:rowOff>214045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D42BEFF9-7A6F-5729-C13C-B9365E7EA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0392" y="214046"/>
          <a:ext cx="2545675" cy="813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fitToPage="1"/>
  </sheetPr>
  <dimension ref="A1:O168"/>
  <sheetViews>
    <sheetView showGridLines="0" showZeros="0" tabSelected="1" zoomScale="115" zoomScaleNormal="115" workbookViewId="0">
      <selection activeCell="E6" sqref="E6:L6"/>
    </sheetView>
  </sheetViews>
  <sheetFormatPr defaultColWidth="9.140625" defaultRowHeight="15"/>
  <cols>
    <col min="1" max="1" width="3.140625" customWidth="1"/>
    <col min="2" max="2" width="4.28515625" hidden="1" customWidth="1"/>
    <col min="3" max="3" width="12.5703125" style="79" customWidth="1"/>
    <col min="4" max="4" width="5" customWidth="1"/>
    <col min="5" max="5" width="46.85546875" customWidth="1"/>
    <col min="6" max="6" width="9.42578125" hidden="1" customWidth="1"/>
    <col min="7" max="7" width="9.42578125" customWidth="1"/>
    <col min="8" max="8" width="18.28515625" style="67" bestFit="1" customWidth="1"/>
    <col min="9" max="9" width="7" style="56" customWidth="1"/>
    <col min="10" max="10" width="12.42578125" style="1" customWidth="1"/>
    <col min="11" max="11" width="13.7109375" style="1" customWidth="1"/>
    <col min="12" max="12" width="18.28515625" style="88" customWidth="1"/>
    <col min="13" max="13" width="9.42578125" hidden="1" customWidth="1"/>
  </cols>
  <sheetData>
    <row r="1" spans="1:13">
      <c r="G1" s="47" t="s">
        <v>0</v>
      </c>
    </row>
    <row r="2" spans="1:13" ht="24.75" customHeight="1">
      <c r="E2" s="206"/>
      <c r="F2" s="206"/>
      <c r="G2" s="206"/>
      <c r="H2" s="206"/>
      <c r="I2" s="206"/>
      <c r="J2" s="5"/>
      <c r="K2" s="5"/>
    </row>
    <row r="3" spans="1:13" ht="24.75" customHeight="1">
      <c r="E3" s="5"/>
      <c r="F3" s="5"/>
      <c r="G3" s="5"/>
      <c r="H3" s="68"/>
      <c r="I3" s="5"/>
      <c r="J3" s="5"/>
      <c r="K3" s="5"/>
    </row>
    <row r="4" spans="1:13" ht="24.75" customHeight="1">
      <c r="E4" s="206"/>
      <c r="F4" s="206"/>
      <c r="G4" s="206"/>
      <c r="H4" s="206"/>
      <c r="I4" s="206"/>
      <c r="J4" s="5"/>
      <c r="K4" s="5"/>
    </row>
    <row r="5" spans="1:13" s="9" customFormat="1" ht="18" customHeight="1">
      <c r="A5"/>
      <c r="B5"/>
      <c r="C5" s="145" t="s">
        <v>1</v>
      </c>
      <c r="D5" s="38"/>
      <c r="E5" s="39"/>
      <c r="F5" s="39"/>
      <c r="G5" s="39"/>
      <c r="H5" s="69"/>
      <c r="I5" s="39"/>
      <c r="J5" s="39"/>
      <c r="K5" s="39"/>
      <c r="L5" s="89"/>
    </row>
    <row r="6" spans="1:13" ht="25.5" customHeight="1">
      <c r="C6" s="86" t="s">
        <v>2</v>
      </c>
      <c r="D6" s="66"/>
      <c r="E6" s="207"/>
      <c r="F6" s="207"/>
      <c r="G6" s="207"/>
      <c r="H6" s="207"/>
      <c r="I6" s="207"/>
      <c r="J6" s="207"/>
      <c r="K6" s="207"/>
      <c r="L6" s="207"/>
      <c r="M6" s="50"/>
    </row>
    <row r="7" spans="1:13" ht="14.25" customHeight="1">
      <c r="C7" s="80"/>
      <c r="D7" s="4"/>
      <c r="H7" s="68"/>
      <c r="I7" s="5"/>
      <c r="J7" s="5"/>
      <c r="K7" s="5"/>
    </row>
    <row r="8" spans="1:13" s="9" customFormat="1" ht="18" customHeight="1">
      <c r="A8"/>
      <c r="B8"/>
      <c r="C8" s="145" t="s">
        <v>3</v>
      </c>
      <c r="D8" s="38"/>
      <c r="E8" s="39"/>
      <c r="F8" s="39"/>
      <c r="G8" s="39"/>
      <c r="H8" s="69"/>
      <c r="I8" s="39"/>
      <c r="J8" s="39"/>
      <c r="K8" s="39"/>
      <c r="L8" s="89"/>
    </row>
    <row r="9" spans="1:13" ht="14.25" customHeight="1">
      <c r="C9" s="81"/>
      <c r="D9" s="7"/>
      <c r="H9" s="68"/>
      <c r="I9" s="5"/>
      <c r="J9" s="5"/>
      <c r="K9" s="5"/>
    </row>
    <row r="10" spans="1:13" ht="33" customHeight="1">
      <c r="C10" s="208" t="s">
        <v>4</v>
      </c>
      <c r="D10" s="208"/>
      <c r="E10" s="208"/>
      <c r="F10" s="8"/>
      <c r="H10" s="208" t="s">
        <v>5</v>
      </c>
      <c r="I10" s="208"/>
      <c r="J10" s="208"/>
      <c r="K10" s="208"/>
      <c r="L10" s="208"/>
    </row>
    <row r="11" spans="1:13" ht="14.25" customHeight="1">
      <c r="C11" s="82" t="s">
        <v>6</v>
      </c>
      <c r="D11" s="77"/>
      <c r="E11" s="11"/>
      <c r="F11" s="6"/>
      <c r="H11" s="70" t="s">
        <v>6</v>
      </c>
      <c r="I11" s="77"/>
      <c r="J11" s="12"/>
      <c r="K11" s="12"/>
      <c r="L11" s="90"/>
    </row>
    <row r="12" spans="1:13" ht="14.25" customHeight="1">
      <c r="C12" s="82" t="s">
        <v>7</v>
      </c>
      <c r="D12" s="78"/>
      <c r="E12" s="11"/>
      <c r="F12" s="6"/>
      <c r="H12" s="70" t="s">
        <v>7</v>
      </c>
      <c r="I12" s="78"/>
      <c r="J12" s="12"/>
      <c r="K12" s="12"/>
      <c r="L12" s="90"/>
    </row>
    <row r="13" spans="1:13" ht="14.25" customHeight="1">
      <c r="C13" s="82" t="s">
        <v>8</v>
      </c>
      <c r="D13" s="78"/>
      <c r="E13" s="11"/>
      <c r="F13" s="6"/>
      <c r="H13" s="70" t="s">
        <v>8</v>
      </c>
      <c r="I13" s="78"/>
      <c r="J13" s="12"/>
      <c r="K13" s="12"/>
      <c r="L13" s="90"/>
    </row>
    <row r="14" spans="1:13" ht="14.25" customHeight="1">
      <c r="C14" s="80"/>
      <c r="D14" s="4"/>
      <c r="H14" s="71"/>
      <c r="I14" s="5"/>
      <c r="J14" s="5"/>
      <c r="K14" s="5"/>
    </row>
    <row r="15" spans="1:13" s="9" customFormat="1" ht="18" customHeight="1">
      <c r="A15"/>
      <c r="B15"/>
      <c r="C15" s="145" t="s">
        <v>9</v>
      </c>
      <c r="D15" s="38"/>
      <c r="E15" s="39"/>
      <c r="F15" s="39"/>
      <c r="G15" s="39"/>
      <c r="H15" s="69"/>
      <c r="I15" s="39"/>
      <c r="J15" s="39"/>
      <c r="K15" s="39"/>
      <c r="L15" s="89"/>
    </row>
    <row r="16" spans="1:13" ht="14.25" customHeight="1">
      <c r="C16" s="80"/>
      <c r="D16" s="4"/>
      <c r="H16"/>
      <c r="I16"/>
      <c r="J16"/>
      <c r="K16"/>
      <c r="L16"/>
    </row>
    <row r="17" spans="1:13" ht="45" customHeight="1">
      <c r="C17" s="208" t="s">
        <v>10</v>
      </c>
      <c r="D17" s="208"/>
      <c r="E17" s="208"/>
      <c r="F17" s="8"/>
      <c r="H17" s="208" t="s">
        <v>11</v>
      </c>
      <c r="I17" s="208"/>
      <c r="J17" s="208"/>
      <c r="K17" s="208"/>
      <c r="L17" s="208"/>
    </row>
    <row r="18" spans="1:13" ht="14.25" customHeight="1">
      <c r="C18" s="82" t="s">
        <v>6</v>
      </c>
      <c r="D18" s="11"/>
      <c r="E18" s="11"/>
      <c r="F18" s="41" t="b">
        <v>0</v>
      </c>
      <c r="H18" s="82" t="s">
        <v>6</v>
      </c>
      <c r="I18" s="11"/>
      <c r="J18" s="11"/>
      <c r="K18" s="11"/>
      <c r="L18" s="11"/>
      <c r="M18" s="40" t="b">
        <v>0</v>
      </c>
    </row>
    <row r="19" spans="1:13" ht="14.25" customHeight="1">
      <c r="C19" s="82" t="s">
        <v>7</v>
      </c>
      <c r="D19" s="11"/>
      <c r="E19" s="11"/>
      <c r="F19" s="41" t="b">
        <v>0</v>
      </c>
      <c r="H19" s="82" t="s">
        <v>7</v>
      </c>
      <c r="I19" s="11"/>
      <c r="J19" s="11"/>
      <c r="K19" s="11"/>
      <c r="L19" s="11"/>
      <c r="M19" s="40" t="b">
        <v>0</v>
      </c>
    </row>
    <row r="20" spans="1:13" ht="14.25" customHeight="1">
      <c r="C20" s="82" t="s">
        <v>8</v>
      </c>
      <c r="D20" s="11"/>
      <c r="E20" s="11"/>
      <c r="F20" s="41" t="b">
        <v>0</v>
      </c>
      <c r="H20" s="82" t="s">
        <v>8</v>
      </c>
      <c r="I20" s="11"/>
      <c r="J20" s="11"/>
      <c r="K20" s="11"/>
      <c r="L20" s="11"/>
      <c r="M20" s="40" t="b">
        <v>0</v>
      </c>
    </row>
    <row r="21" spans="1:13" ht="14.25" customHeight="1">
      <c r="H21" s="71"/>
      <c r="I21" s="5"/>
      <c r="J21" s="5"/>
      <c r="K21" s="5"/>
    </row>
    <row r="22" spans="1:13" s="9" customFormat="1" ht="18" customHeight="1">
      <c r="A22"/>
      <c r="B22"/>
      <c r="C22" s="200" t="s">
        <v>12</v>
      </c>
      <c r="D22" s="200"/>
      <c r="E22" s="200"/>
      <c r="F22" s="200"/>
      <c r="G22" s="200"/>
      <c r="H22" s="200"/>
      <c r="I22" s="200"/>
      <c r="J22" s="200"/>
      <c r="K22" s="200"/>
      <c r="L22" s="200"/>
      <c r="M22" s="9">
        <v>0.9</v>
      </c>
    </row>
    <row r="23" spans="1:13" s="9" customFormat="1" ht="17.25" customHeight="1">
      <c r="A23"/>
      <c r="B23"/>
      <c r="C23" s="147" t="s">
        <v>13</v>
      </c>
    </row>
    <row r="24" spans="1:13" s="9" customFormat="1" ht="17.25" customHeight="1">
      <c r="A24"/>
      <c r="B24"/>
      <c r="C24" t="s">
        <v>14</v>
      </c>
    </row>
    <row r="25" spans="1:13" s="9" customFormat="1" ht="17.25" customHeight="1">
      <c r="A25"/>
      <c r="B25"/>
      <c r="C25" t="s">
        <v>15</v>
      </c>
    </row>
    <row r="26" spans="1:13" s="9" customFormat="1" ht="6" customHeight="1">
      <c r="A26"/>
      <c r="B26"/>
      <c r="C26"/>
    </row>
    <row r="27" spans="1:13" s="9" customFormat="1" ht="29.25" customHeight="1">
      <c r="A27"/>
      <c r="B27"/>
      <c r="C27" s="201" t="s">
        <v>16</v>
      </c>
      <c r="D27" s="201"/>
      <c r="E27" s="201"/>
      <c r="F27" s="201"/>
      <c r="G27" s="201"/>
      <c r="H27" s="201"/>
      <c r="I27" s="201"/>
      <c r="J27" s="201"/>
      <c r="K27" s="201"/>
      <c r="L27" s="201"/>
    </row>
    <row r="28" spans="1:13" s="9" customFormat="1" ht="15.75" thickBot="1">
      <c r="A28"/>
      <c r="B28"/>
    </row>
    <row r="29" spans="1:13" s="9" customFormat="1" ht="43.5" customHeight="1" thickBot="1">
      <c r="A29"/>
      <c r="B29"/>
      <c r="C29" s="202" t="s">
        <v>17</v>
      </c>
      <c r="D29" s="203"/>
      <c r="E29" s="203"/>
      <c r="F29" s="203"/>
      <c r="G29" s="203"/>
      <c r="H29" s="203"/>
      <c r="I29" s="203"/>
      <c r="J29" s="203"/>
      <c r="K29" s="203"/>
      <c r="L29" s="204"/>
    </row>
    <row r="30" spans="1:13" s="9" customFormat="1" ht="25.5" customHeight="1">
      <c r="A30"/>
      <c r="B30"/>
    </row>
    <row r="31" spans="1:13" s="2" customFormat="1" ht="25.5" customHeight="1">
      <c r="C31" s="181" t="s">
        <v>18</v>
      </c>
      <c r="D31" s="42" t="s">
        <v>19</v>
      </c>
      <c r="E31" s="17"/>
      <c r="F31" s="43"/>
      <c r="G31" s="44"/>
      <c r="H31" s="45" t="s">
        <v>20</v>
      </c>
      <c r="I31" s="57"/>
      <c r="J31" s="46" t="s">
        <v>21</v>
      </c>
      <c r="K31" s="46" t="s">
        <v>22</v>
      </c>
      <c r="L31" s="91" t="s">
        <v>23</v>
      </c>
    </row>
    <row r="32" spans="1:13" s="2" customFormat="1" ht="13.5" customHeight="1">
      <c r="C32" s="182"/>
      <c r="D32" s="19" t="s">
        <v>24</v>
      </c>
      <c r="E32" s="19"/>
      <c r="F32" s="20"/>
      <c r="G32" s="165"/>
      <c r="H32" s="19"/>
      <c r="I32" s="19"/>
      <c r="J32" s="19"/>
      <c r="K32" s="166"/>
      <c r="L32" s="167"/>
    </row>
    <row r="33" spans="2:15" s="2" customFormat="1" ht="13.5" customHeight="1">
      <c r="C33" s="184"/>
      <c r="D33" s="175" t="s">
        <v>25</v>
      </c>
      <c r="E33" s="168"/>
      <c r="F33" s="169"/>
      <c r="G33" s="170"/>
      <c r="H33" s="100" t="s">
        <v>26</v>
      </c>
      <c r="I33" s="163"/>
      <c r="J33" s="171">
        <v>235</v>
      </c>
      <c r="K33" s="153"/>
      <c r="L33" s="87">
        <f t="shared" ref="L33:L38" si="0">J33*C33*(1-K33)</f>
        <v>0</v>
      </c>
      <c r="M33" s="2">
        <f t="shared" ref="M33" si="1">J33*C33-L33</f>
        <v>0</v>
      </c>
      <c r="O33" s="186"/>
    </row>
    <row r="34" spans="2:15" s="2" customFormat="1" ht="13.5" customHeight="1">
      <c r="C34" s="184"/>
      <c r="D34" s="121" t="s">
        <v>27</v>
      </c>
      <c r="E34" s="26"/>
      <c r="F34" s="26"/>
      <c r="G34" s="26"/>
      <c r="H34" s="173" t="s">
        <v>28</v>
      </c>
      <c r="I34" s="17"/>
      <c r="J34" s="174">
        <v>19</v>
      </c>
      <c r="K34" s="153"/>
      <c r="L34" s="87">
        <f t="shared" si="0"/>
        <v>0</v>
      </c>
      <c r="M34" s="2">
        <f>J34*C34-L34</f>
        <v>0</v>
      </c>
      <c r="O34" s="186"/>
    </row>
    <row r="35" spans="2:15" s="2" customFormat="1" ht="13.5" customHeight="1">
      <c r="C35" s="184"/>
      <c r="D35" s="175" t="s">
        <v>29</v>
      </c>
      <c r="E35" s="168"/>
      <c r="F35" s="169"/>
      <c r="G35" s="170"/>
      <c r="H35" s="100" t="s">
        <v>30</v>
      </c>
      <c r="I35" s="163"/>
      <c r="J35" s="171">
        <v>30</v>
      </c>
      <c r="K35" s="153"/>
      <c r="L35" s="87">
        <f t="shared" si="0"/>
        <v>0</v>
      </c>
      <c r="O35" s="186"/>
    </row>
    <row r="36" spans="2:15" s="2" customFormat="1" ht="13.5" customHeight="1">
      <c r="C36" s="184"/>
      <c r="D36" s="175" t="s">
        <v>31</v>
      </c>
      <c r="E36" s="168"/>
      <c r="F36" s="169"/>
      <c r="G36" s="170"/>
      <c r="H36" s="100" t="s">
        <v>32</v>
      </c>
      <c r="I36" s="163"/>
      <c r="J36" s="171">
        <v>150</v>
      </c>
      <c r="K36" s="153"/>
      <c r="L36" s="87">
        <f t="shared" si="0"/>
        <v>0</v>
      </c>
      <c r="M36" s="2">
        <f t="shared" ref="M36" si="2">J36*C36-L36</f>
        <v>0</v>
      </c>
      <c r="O36" s="186"/>
    </row>
    <row r="37" spans="2:15" s="2" customFormat="1" ht="13.5" customHeight="1">
      <c r="C37" s="184"/>
      <c r="D37" s="178" t="s">
        <v>33</v>
      </c>
      <c r="E37" s="168"/>
      <c r="F37" s="169"/>
      <c r="G37" s="170"/>
      <c r="H37" s="100" t="s">
        <v>34</v>
      </c>
      <c r="I37" s="163"/>
      <c r="J37" s="171">
        <v>55</v>
      </c>
      <c r="K37" s="153"/>
      <c r="L37" s="87">
        <f t="shared" si="0"/>
        <v>0</v>
      </c>
      <c r="O37" s="186"/>
    </row>
    <row r="38" spans="2:15" s="2" customFormat="1" ht="13.5" customHeight="1">
      <c r="C38" s="184"/>
      <c r="D38" s="121" t="s">
        <v>35</v>
      </c>
      <c r="E38" s="26"/>
      <c r="F38" s="176"/>
      <c r="G38" s="176"/>
      <c r="H38" s="179" t="s">
        <v>36</v>
      </c>
      <c r="I38" s="163"/>
      <c r="J38" s="180">
        <v>4.95</v>
      </c>
      <c r="K38" s="177"/>
      <c r="L38" s="87">
        <f t="shared" si="0"/>
        <v>0</v>
      </c>
      <c r="M38" s="2">
        <f>J38*C38-L38</f>
        <v>0</v>
      </c>
      <c r="O38" s="186"/>
    </row>
    <row r="39" spans="2:15" s="2" customFormat="1" ht="13.5" customHeight="1">
      <c r="C39" s="182"/>
      <c r="D39" s="164"/>
      <c r="E39" s="17"/>
      <c r="F39" s="43"/>
      <c r="G39" s="43"/>
      <c r="H39" s="45"/>
      <c r="I39" s="57"/>
      <c r="J39" s="46"/>
      <c r="K39" s="46"/>
      <c r="L39" s="91"/>
      <c r="O39" s="186"/>
    </row>
    <row r="40" spans="2:15" s="2" customFormat="1" ht="13.5" customHeight="1">
      <c r="B40" s="13"/>
      <c r="C40" s="100"/>
      <c r="D40" s="20" t="s">
        <v>37</v>
      </c>
      <c r="E40" s="19"/>
      <c r="F40" s="20"/>
      <c r="G40" s="20"/>
      <c r="H40" s="27"/>
      <c r="I40" s="58"/>
      <c r="J40" s="21"/>
      <c r="K40" s="21"/>
      <c r="L40" s="92"/>
      <c r="O40" s="186"/>
    </row>
    <row r="41" spans="2:15" s="2" customFormat="1" ht="13.5" customHeight="1">
      <c r="B41" s="13"/>
      <c r="C41" s="100"/>
      <c r="D41" s="29" t="s">
        <v>38</v>
      </c>
      <c r="E41" s="24"/>
      <c r="F41" s="17"/>
      <c r="G41" s="18"/>
      <c r="H41" s="73"/>
      <c r="I41" s="99"/>
      <c r="J41" s="55"/>
      <c r="K41" s="55"/>
      <c r="L41" s="14"/>
      <c r="O41" s="186"/>
    </row>
    <row r="42" spans="2:15" s="2" customFormat="1" ht="13.5" customHeight="1">
      <c r="B42" s="33">
        <f>D$11</f>
        <v>0</v>
      </c>
      <c r="C42" s="184">
        <f t="shared" ref="C42" si="3">B42</f>
        <v>0</v>
      </c>
      <c r="D42" s="193" t="s">
        <v>39</v>
      </c>
      <c r="E42" s="194"/>
      <c r="F42" s="194"/>
      <c r="G42" s="195"/>
      <c r="H42" s="73" t="s">
        <v>40</v>
      </c>
      <c r="I42" s="146" t="s">
        <v>41</v>
      </c>
      <c r="J42" s="14">
        <v>15.3</v>
      </c>
      <c r="K42" s="148"/>
      <c r="L42" s="87">
        <f>J42*C42*(1-K42)</f>
        <v>0</v>
      </c>
      <c r="M42" s="2">
        <f t="shared" ref="M42:M61" si="4">J42*C42-L42</f>
        <v>0</v>
      </c>
      <c r="O42" s="186"/>
    </row>
    <row r="43" spans="2:15" s="2" customFormat="1" ht="13.5" customHeight="1">
      <c r="B43" s="13"/>
      <c r="C43" s="183"/>
      <c r="D43" s="128" t="s">
        <v>42</v>
      </c>
      <c r="E43" s="126"/>
      <c r="G43" s="127"/>
      <c r="H43" s="72"/>
      <c r="I43" s="59"/>
      <c r="J43" s="15">
        <v>0</v>
      </c>
      <c r="K43" s="149"/>
      <c r="L43" s="87"/>
      <c r="O43" s="186"/>
    </row>
    <row r="44" spans="2:15" s="2" customFormat="1" ht="13.5" customHeight="1">
      <c r="B44" s="13"/>
      <c r="C44" s="184"/>
      <c r="D44" s="129"/>
      <c r="E44" s="127" t="s">
        <v>43</v>
      </c>
      <c r="G44" s="127"/>
      <c r="H44" s="73" t="s">
        <v>44</v>
      </c>
      <c r="I44" s="104"/>
      <c r="J44" s="14">
        <v>2</v>
      </c>
      <c r="K44" s="148"/>
      <c r="L44" s="87">
        <f t="shared" ref="L44:L62" si="5">J44*C44*(1-K44)</f>
        <v>0</v>
      </c>
      <c r="M44" s="2">
        <f t="shared" si="4"/>
        <v>0</v>
      </c>
      <c r="O44" s="186"/>
    </row>
    <row r="45" spans="2:15" s="2" customFormat="1" ht="13.5" customHeight="1">
      <c r="B45" s="13"/>
      <c r="C45" s="184"/>
      <c r="D45" s="122"/>
      <c r="E45" s="105" t="s">
        <v>45</v>
      </c>
      <c r="F45" s="105"/>
      <c r="G45" s="117"/>
      <c r="H45" s="130" t="s">
        <v>46</v>
      </c>
      <c r="I45" s="99"/>
      <c r="J45" s="55">
        <v>1.9</v>
      </c>
      <c r="K45" s="150"/>
      <c r="L45" s="87">
        <f t="shared" si="5"/>
        <v>0</v>
      </c>
      <c r="M45" s="2">
        <f t="shared" si="4"/>
        <v>0</v>
      </c>
      <c r="O45" s="186"/>
    </row>
    <row r="46" spans="2:15" ht="13.5" customHeight="1">
      <c r="B46" s="13"/>
      <c r="C46" s="184"/>
      <c r="D46" s="106"/>
      <c r="E46" s="107" t="s">
        <v>47</v>
      </c>
      <c r="F46" s="107"/>
      <c r="G46" s="108"/>
      <c r="H46" s="130" t="s">
        <v>48</v>
      </c>
      <c r="I46" s="104"/>
      <c r="J46" s="55">
        <v>1.9</v>
      </c>
      <c r="K46" s="151"/>
      <c r="L46" s="87">
        <f t="shared" si="5"/>
        <v>0</v>
      </c>
      <c r="M46" s="2">
        <f t="shared" si="4"/>
        <v>0</v>
      </c>
      <c r="O46" s="186"/>
    </row>
    <row r="47" spans="2:15" s="2" customFormat="1" ht="13.5" customHeight="1">
      <c r="B47" s="13"/>
      <c r="C47" s="184"/>
      <c r="D47" s="109"/>
      <c r="E47" s="109" t="s">
        <v>49</v>
      </c>
      <c r="F47" s="109"/>
      <c r="G47" s="110"/>
      <c r="H47" s="73" t="s">
        <v>50</v>
      </c>
      <c r="I47" s="99"/>
      <c r="J47" s="55">
        <v>1.9</v>
      </c>
      <c r="K47" s="150"/>
      <c r="L47" s="87">
        <f t="shared" si="5"/>
        <v>0</v>
      </c>
      <c r="M47" s="2">
        <f t="shared" si="4"/>
        <v>0</v>
      </c>
      <c r="O47" s="186"/>
    </row>
    <row r="48" spans="2:15" s="2" customFormat="1" ht="13.5" customHeight="1">
      <c r="B48" s="13"/>
      <c r="C48" s="184"/>
      <c r="D48" s="107"/>
      <c r="E48" s="107" t="s">
        <v>51</v>
      </c>
      <c r="F48" s="109"/>
      <c r="G48" s="108"/>
      <c r="H48" s="73" t="s">
        <v>52</v>
      </c>
      <c r="I48" s="99"/>
      <c r="J48" s="55">
        <v>1.9</v>
      </c>
      <c r="K48" s="150"/>
      <c r="L48" s="87">
        <f t="shared" si="5"/>
        <v>0</v>
      </c>
      <c r="M48" s="2">
        <f t="shared" si="4"/>
        <v>0</v>
      </c>
      <c r="O48" s="186"/>
    </row>
    <row r="49" spans="1:15" s="2" customFormat="1" ht="13.5" customHeight="1">
      <c r="B49" s="13"/>
      <c r="C49" s="184"/>
      <c r="D49" s="105"/>
      <c r="E49" s="105" t="s">
        <v>53</v>
      </c>
      <c r="F49" s="111"/>
      <c r="G49" s="117"/>
      <c r="H49" s="73" t="s">
        <v>54</v>
      </c>
      <c r="I49" s="99"/>
      <c r="J49" s="55">
        <v>1.9</v>
      </c>
      <c r="K49" s="150"/>
      <c r="L49" s="87">
        <f t="shared" si="5"/>
        <v>0</v>
      </c>
      <c r="M49" s="2">
        <f t="shared" si="4"/>
        <v>0</v>
      </c>
      <c r="O49" s="186"/>
    </row>
    <row r="50" spans="1:15" s="2" customFormat="1" ht="13.5" customHeight="1">
      <c r="B50" s="13"/>
      <c r="C50" s="184"/>
      <c r="D50" s="122"/>
      <c r="E50" s="105" t="s">
        <v>55</v>
      </c>
      <c r="F50" s="105"/>
      <c r="G50" s="117"/>
      <c r="H50" s="130" t="s">
        <v>56</v>
      </c>
      <c r="I50" s="98"/>
      <c r="J50" s="55">
        <v>1.9</v>
      </c>
      <c r="K50" s="150"/>
      <c r="L50" s="87">
        <f t="shared" si="5"/>
        <v>0</v>
      </c>
      <c r="M50" s="2">
        <f t="shared" si="4"/>
        <v>0</v>
      </c>
      <c r="O50" s="186"/>
    </row>
    <row r="51" spans="1:15" s="2" customFormat="1" ht="13.5" customHeight="1">
      <c r="A51" s="52"/>
      <c r="B51" s="13"/>
      <c r="C51" s="184"/>
      <c r="D51" s="106"/>
      <c r="E51" s="107" t="s">
        <v>57</v>
      </c>
      <c r="F51" s="107"/>
      <c r="G51" s="108"/>
      <c r="H51" s="132" t="s">
        <v>58</v>
      </c>
      <c r="I51" s="98"/>
      <c r="J51" s="97">
        <v>1.9</v>
      </c>
      <c r="K51" s="152"/>
      <c r="L51" s="14">
        <f t="shared" si="5"/>
        <v>0</v>
      </c>
      <c r="M51" s="2">
        <f t="shared" si="4"/>
        <v>0</v>
      </c>
      <c r="O51" s="186"/>
    </row>
    <row r="52" spans="1:15" s="2" customFormat="1" ht="13.5" customHeight="1">
      <c r="B52" s="13"/>
      <c r="C52" s="100"/>
      <c r="D52" s="131" t="s">
        <v>59</v>
      </c>
      <c r="E52" s="25"/>
      <c r="F52" s="26"/>
      <c r="G52" s="23"/>
      <c r="I52" s="60"/>
      <c r="J52" s="14">
        <v>0</v>
      </c>
      <c r="K52" s="153"/>
      <c r="L52" s="87"/>
      <c r="O52" s="186"/>
    </row>
    <row r="53" spans="1:15" s="2" customFormat="1" ht="13.5" customHeight="1">
      <c r="B53" s="33">
        <f t="shared" ref="B53:B54" si="6">IF($M$18=TRUE,0,$I$11)</f>
        <v>0</v>
      </c>
      <c r="C53" s="184">
        <f t="shared" ref="C53:C56" si="7">B53</f>
        <v>0</v>
      </c>
      <c r="D53" s="196" t="s">
        <v>60</v>
      </c>
      <c r="E53" s="197"/>
      <c r="F53" s="197"/>
      <c r="G53" s="198"/>
      <c r="H53" s="112" t="s">
        <v>61</v>
      </c>
      <c r="I53" s="48" t="s">
        <v>62</v>
      </c>
      <c r="J53" s="14">
        <v>33.6</v>
      </c>
      <c r="K53" s="153">
        <v>0.5</v>
      </c>
      <c r="L53" s="87">
        <f t="shared" si="5"/>
        <v>0</v>
      </c>
      <c r="M53" s="2">
        <f t="shared" si="4"/>
        <v>0</v>
      </c>
      <c r="O53" s="186"/>
    </row>
    <row r="54" spans="1:15" s="2" customFormat="1" ht="13.5" customHeight="1">
      <c r="B54" s="33">
        <f t="shared" si="6"/>
        <v>0</v>
      </c>
      <c r="C54" s="184">
        <f t="shared" si="7"/>
        <v>0</v>
      </c>
      <c r="D54" s="196" t="s">
        <v>63</v>
      </c>
      <c r="E54" s="197"/>
      <c r="F54" s="197"/>
      <c r="G54" s="198"/>
      <c r="H54" s="112" t="s">
        <v>64</v>
      </c>
      <c r="I54" s="48" t="s">
        <v>62</v>
      </c>
      <c r="J54" s="14">
        <v>33.6</v>
      </c>
      <c r="K54" s="153">
        <v>0.5</v>
      </c>
      <c r="L54" s="87">
        <f t="shared" si="5"/>
        <v>0</v>
      </c>
      <c r="M54" s="2">
        <f t="shared" si="4"/>
        <v>0</v>
      </c>
      <c r="O54" s="186"/>
    </row>
    <row r="55" spans="1:15" s="2" customFormat="1" ht="13.5" customHeight="1">
      <c r="B55" s="33">
        <f>IF($M$18=TRUE,0,$I$11)</f>
        <v>0</v>
      </c>
      <c r="C55" s="184">
        <f t="shared" si="7"/>
        <v>0</v>
      </c>
      <c r="D55" s="193" t="s">
        <v>65</v>
      </c>
      <c r="E55" s="194"/>
      <c r="F55" s="194"/>
      <c r="G55" s="195"/>
      <c r="H55" s="112" t="s">
        <v>66</v>
      </c>
      <c r="I55" s="48" t="s">
        <v>62</v>
      </c>
      <c r="J55" s="14">
        <v>33.6</v>
      </c>
      <c r="K55" s="153">
        <v>0.5</v>
      </c>
      <c r="L55" s="87">
        <f t="shared" si="5"/>
        <v>0</v>
      </c>
      <c r="M55" s="2">
        <f t="shared" si="4"/>
        <v>0</v>
      </c>
      <c r="O55" s="186"/>
    </row>
    <row r="56" spans="1:15" s="2" customFormat="1" ht="13.5" customHeight="1">
      <c r="B56" s="33">
        <f>IF($M$18=TRUE,0,$I$11)</f>
        <v>0</v>
      </c>
      <c r="C56" s="184">
        <f t="shared" si="7"/>
        <v>0</v>
      </c>
      <c r="D56" s="193" t="s">
        <v>67</v>
      </c>
      <c r="E56" s="194"/>
      <c r="F56" s="194"/>
      <c r="G56" s="195"/>
      <c r="H56" s="112" t="s">
        <v>68</v>
      </c>
      <c r="I56" s="48" t="s">
        <v>62</v>
      </c>
      <c r="J56" s="14">
        <v>33.6</v>
      </c>
      <c r="K56" s="153">
        <v>0.5</v>
      </c>
      <c r="L56" s="87">
        <f t="shared" si="5"/>
        <v>0</v>
      </c>
      <c r="M56" s="2">
        <f t="shared" si="4"/>
        <v>0</v>
      </c>
      <c r="O56" s="186"/>
    </row>
    <row r="57" spans="1:15" s="2" customFormat="1" ht="13.5" customHeight="1">
      <c r="B57" s="33">
        <f>IF($M$18=TRUE,0,$I$11)</f>
        <v>0</v>
      </c>
      <c r="C57" s="184">
        <f>B57</f>
        <v>0</v>
      </c>
      <c r="D57" s="193" t="s">
        <v>69</v>
      </c>
      <c r="E57" s="194"/>
      <c r="F57" s="194"/>
      <c r="G57" s="195"/>
      <c r="H57" s="112" t="s">
        <v>70</v>
      </c>
      <c r="I57" s="48" t="s">
        <v>62</v>
      </c>
      <c r="J57" s="14">
        <v>33.6</v>
      </c>
      <c r="K57" s="153">
        <v>0.5</v>
      </c>
      <c r="L57" s="87">
        <f t="shared" si="5"/>
        <v>0</v>
      </c>
      <c r="M57" s="2">
        <f t="shared" si="4"/>
        <v>0</v>
      </c>
      <c r="O57" s="186"/>
    </row>
    <row r="58" spans="1:15" s="2" customFormat="1" ht="13.5" customHeight="1">
      <c r="B58" s="33">
        <f>IF($M$18=TRUE,0,$I$11)</f>
        <v>0</v>
      </c>
      <c r="C58" s="184">
        <f>B58</f>
        <v>0</v>
      </c>
      <c r="D58" s="193" t="s">
        <v>71</v>
      </c>
      <c r="E58" s="194"/>
      <c r="F58" s="194"/>
      <c r="G58" s="195"/>
      <c r="H58" s="112" t="s">
        <v>72</v>
      </c>
      <c r="I58" s="48" t="s">
        <v>62</v>
      </c>
      <c r="J58" s="14">
        <v>33.6</v>
      </c>
      <c r="K58" s="153">
        <v>0.5</v>
      </c>
      <c r="L58" s="87">
        <f t="shared" si="5"/>
        <v>0</v>
      </c>
      <c r="M58" s="2">
        <f t="shared" si="4"/>
        <v>0</v>
      </c>
      <c r="O58" s="186"/>
    </row>
    <row r="59" spans="1:15" s="2" customFormat="1" ht="13.5" customHeight="1">
      <c r="B59" s="33">
        <f t="shared" ref="B59" si="8">IF($M$18=TRUE,0,$I$11)</f>
        <v>0</v>
      </c>
      <c r="C59" s="184">
        <f t="shared" ref="C59:C62" si="9">B59</f>
        <v>0</v>
      </c>
      <c r="D59" s="196" t="s">
        <v>73</v>
      </c>
      <c r="E59" s="197"/>
      <c r="F59" s="197"/>
      <c r="G59" s="198"/>
      <c r="H59" s="112" t="s">
        <v>74</v>
      </c>
      <c r="I59" s="48" t="s">
        <v>62</v>
      </c>
      <c r="J59" s="14">
        <v>33.6</v>
      </c>
      <c r="K59" s="153">
        <v>0.5</v>
      </c>
      <c r="L59" s="87">
        <f t="shared" si="5"/>
        <v>0</v>
      </c>
      <c r="M59" s="2">
        <f t="shared" si="4"/>
        <v>0</v>
      </c>
      <c r="O59" s="186"/>
    </row>
    <row r="60" spans="1:15" s="2" customFormat="1" ht="13.5" customHeight="1">
      <c r="B60" s="13"/>
      <c r="C60" s="100"/>
      <c r="D60" s="116" t="s">
        <v>75</v>
      </c>
      <c r="E60" s="111"/>
      <c r="F60" s="105"/>
      <c r="G60" s="117"/>
      <c r="H60" s="112"/>
      <c r="I60" s="60"/>
      <c r="J60" s="14">
        <v>0</v>
      </c>
      <c r="K60" s="153"/>
      <c r="L60" s="87"/>
      <c r="O60" s="186"/>
    </row>
    <row r="61" spans="1:15" s="2" customFormat="1" ht="13.5" customHeight="1">
      <c r="B61" s="33">
        <f>IF($F$18=TRUE,0,$I$11)</f>
        <v>0</v>
      </c>
      <c r="C61" s="184">
        <f t="shared" si="9"/>
        <v>0</v>
      </c>
      <c r="D61" s="189" t="s">
        <v>76</v>
      </c>
      <c r="E61" s="189"/>
      <c r="F61" s="189"/>
      <c r="G61" s="189"/>
      <c r="H61" s="100" t="s">
        <v>77</v>
      </c>
      <c r="I61" s="49" t="s">
        <v>78</v>
      </c>
      <c r="J61" s="14">
        <v>150</v>
      </c>
      <c r="K61" s="153">
        <v>0.5</v>
      </c>
      <c r="L61" s="14">
        <f t="shared" si="5"/>
        <v>0</v>
      </c>
      <c r="M61" s="2">
        <f t="shared" si="4"/>
        <v>0</v>
      </c>
      <c r="O61" s="186"/>
    </row>
    <row r="62" spans="1:15" s="2" customFormat="1" ht="13.5" customHeight="1">
      <c r="B62" s="33">
        <f>IF($F$18=TRUE,0,$I$11)</f>
        <v>0</v>
      </c>
      <c r="C62" s="184">
        <f t="shared" si="9"/>
        <v>0</v>
      </c>
      <c r="D62" s="175" t="s">
        <v>79</v>
      </c>
      <c r="E62" s="168"/>
      <c r="F62" s="169"/>
      <c r="G62" s="170"/>
      <c r="H62" s="100" t="s">
        <v>30</v>
      </c>
      <c r="I62" s="49" t="s">
        <v>78</v>
      </c>
      <c r="J62" s="171">
        <v>30</v>
      </c>
      <c r="K62" s="153"/>
      <c r="L62" s="87">
        <f t="shared" si="5"/>
        <v>0</v>
      </c>
      <c r="O62" s="186"/>
    </row>
    <row r="63" spans="1:15" s="2" customFormat="1" ht="13.5" customHeight="1">
      <c r="B63" s="33"/>
      <c r="C63" s="184"/>
      <c r="D63" s="123"/>
      <c r="E63" s="124"/>
      <c r="F63" s="124"/>
      <c r="G63" s="125"/>
      <c r="H63" s="100"/>
      <c r="I63" s="163"/>
      <c r="J63" s="14"/>
      <c r="K63" s="153"/>
      <c r="L63" s="14"/>
      <c r="O63" s="186"/>
    </row>
    <row r="64" spans="1:15" s="2" customFormat="1" ht="13.5" customHeight="1">
      <c r="B64" s="13"/>
      <c r="C64" s="100"/>
      <c r="D64" s="19" t="s">
        <v>80</v>
      </c>
      <c r="E64" s="19"/>
      <c r="F64" s="20"/>
      <c r="G64" s="20"/>
      <c r="H64" s="27"/>
      <c r="I64" s="27"/>
      <c r="J64" s="20"/>
      <c r="K64" s="154"/>
      <c r="L64" s="92"/>
      <c r="O64" s="186"/>
    </row>
    <row r="65" spans="1:15" s="2" customFormat="1" ht="13.5" customHeight="1">
      <c r="B65" s="13"/>
      <c r="C65" s="100"/>
      <c r="D65" s="25" t="s">
        <v>38</v>
      </c>
      <c r="E65" s="25"/>
      <c r="F65" s="26"/>
      <c r="G65" s="23"/>
      <c r="H65" s="73"/>
      <c r="I65" s="113"/>
      <c r="J65" s="22"/>
      <c r="K65" s="149"/>
      <c r="L65" s="14"/>
      <c r="O65" s="186"/>
    </row>
    <row r="66" spans="1:15" s="2" customFormat="1" ht="13.5" customHeight="1">
      <c r="B66" s="33">
        <f>$D$12</f>
        <v>0</v>
      </c>
      <c r="C66" s="184">
        <f t="shared" ref="C66" si="10">B66</f>
        <v>0</v>
      </c>
      <c r="D66" s="101" t="s">
        <v>81</v>
      </c>
      <c r="E66" s="102"/>
      <c r="F66" s="102"/>
      <c r="G66" s="103"/>
      <c r="H66" s="100" t="s">
        <v>82</v>
      </c>
      <c r="I66" s="146" t="s">
        <v>41</v>
      </c>
      <c r="J66" s="14">
        <v>15.3</v>
      </c>
      <c r="K66" s="153"/>
      <c r="L66" s="87">
        <f>J66*C66*(1-K66)</f>
        <v>0</v>
      </c>
      <c r="M66" s="2">
        <f>J66*C66-L66</f>
        <v>0</v>
      </c>
      <c r="O66" s="186"/>
    </row>
    <row r="67" spans="1:15" s="2" customFormat="1" ht="13.5" customHeight="1">
      <c r="B67" s="13"/>
      <c r="C67" s="100"/>
      <c r="D67" s="129" t="s">
        <v>42</v>
      </c>
      <c r="E67" s="126"/>
      <c r="G67" s="127"/>
      <c r="H67" s="72"/>
      <c r="I67" s="59"/>
      <c r="J67" s="15">
        <v>0</v>
      </c>
      <c r="K67" s="149"/>
      <c r="L67" s="87"/>
      <c r="O67" s="186"/>
    </row>
    <row r="68" spans="1:15" s="2" customFormat="1" ht="13.5" customHeight="1">
      <c r="B68" s="13"/>
      <c r="C68" s="184"/>
      <c r="D68" s="134"/>
      <c r="E68" s="135" t="s">
        <v>83</v>
      </c>
      <c r="F68" s="135"/>
      <c r="G68" s="136"/>
      <c r="H68" s="133" t="s">
        <v>84</v>
      </c>
      <c r="I68" s="104"/>
      <c r="J68" s="22">
        <v>2</v>
      </c>
      <c r="K68" s="149"/>
      <c r="L68" s="87">
        <f t="shared" ref="L68:L85" si="11">J68*C68*(1-K68)</f>
        <v>0</v>
      </c>
      <c r="M68" s="2">
        <f t="shared" ref="M68:M85" si="12">J68*C68-L68</f>
        <v>0</v>
      </c>
      <c r="O68" s="186"/>
    </row>
    <row r="69" spans="1:15" s="2" customFormat="1" ht="13.5" customHeight="1">
      <c r="B69" s="13"/>
      <c r="C69" s="184"/>
      <c r="D69" s="134"/>
      <c r="E69" s="135" t="s">
        <v>85</v>
      </c>
      <c r="F69" s="135"/>
      <c r="G69" s="136"/>
      <c r="H69" s="133" t="s">
        <v>86</v>
      </c>
      <c r="I69" s="99"/>
      <c r="J69" s="22">
        <v>1.9</v>
      </c>
      <c r="K69" s="149"/>
      <c r="L69" s="87">
        <f t="shared" si="11"/>
        <v>0</v>
      </c>
      <c r="M69" s="2">
        <f t="shared" si="12"/>
        <v>0</v>
      </c>
      <c r="O69" s="186"/>
    </row>
    <row r="70" spans="1:15" s="2" customFormat="1" ht="13.5" customHeight="1">
      <c r="B70" s="13"/>
      <c r="C70" s="184"/>
      <c r="D70" s="134"/>
      <c r="E70" s="135" t="s">
        <v>87</v>
      </c>
      <c r="F70" s="135"/>
      <c r="G70" s="136"/>
      <c r="H70" s="133" t="s">
        <v>88</v>
      </c>
      <c r="I70" s="104"/>
      <c r="J70" s="22">
        <v>1.9</v>
      </c>
      <c r="K70" s="149"/>
      <c r="L70" s="87">
        <f t="shared" si="11"/>
        <v>0</v>
      </c>
      <c r="M70" s="2">
        <f t="shared" si="12"/>
        <v>0</v>
      </c>
      <c r="O70" s="186"/>
    </row>
    <row r="71" spans="1:15" s="2" customFormat="1" ht="13.5" customHeight="1">
      <c r="B71" s="13"/>
      <c r="C71" s="184"/>
      <c r="D71" s="134"/>
      <c r="E71" s="135" t="s">
        <v>89</v>
      </c>
      <c r="F71" s="135"/>
      <c r="G71" s="136"/>
      <c r="H71" s="133" t="s">
        <v>90</v>
      </c>
      <c r="I71" s="99"/>
      <c r="J71" s="22">
        <v>1.9</v>
      </c>
      <c r="K71" s="149"/>
      <c r="L71" s="87">
        <f t="shared" si="11"/>
        <v>0</v>
      </c>
      <c r="M71" s="2">
        <f t="shared" si="12"/>
        <v>0</v>
      </c>
      <c r="O71" s="186"/>
    </row>
    <row r="72" spans="1:15" s="2" customFormat="1" ht="13.5" customHeight="1">
      <c r="B72" s="33"/>
      <c r="C72" s="184"/>
      <c r="D72" s="134"/>
      <c r="E72" s="135" t="s">
        <v>91</v>
      </c>
      <c r="F72" s="135"/>
      <c r="G72" s="136"/>
      <c r="H72" s="133" t="s">
        <v>92</v>
      </c>
      <c r="I72" s="99"/>
      <c r="J72" s="65">
        <v>1.9</v>
      </c>
      <c r="K72" s="149"/>
      <c r="L72" s="87">
        <f t="shared" si="11"/>
        <v>0</v>
      </c>
      <c r="M72" s="2">
        <f t="shared" si="12"/>
        <v>0</v>
      </c>
      <c r="O72" s="186"/>
    </row>
    <row r="73" spans="1:15" s="2" customFormat="1" ht="13.5" customHeight="1">
      <c r="A73" s="52"/>
      <c r="B73" s="76"/>
      <c r="C73" s="184"/>
      <c r="D73" s="134"/>
      <c r="E73" s="135" t="s">
        <v>93</v>
      </c>
      <c r="F73" s="135"/>
      <c r="G73" s="136"/>
      <c r="H73" s="133" t="s">
        <v>94</v>
      </c>
      <c r="I73" s="99"/>
      <c r="J73" s="54">
        <v>1.9</v>
      </c>
      <c r="K73" s="149"/>
      <c r="L73" s="87">
        <f t="shared" si="11"/>
        <v>0</v>
      </c>
      <c r="M73" s="2">
        <f t="shared" si="12"/>
        <v>0</v>
      </c>
      <c r="O73" s="186"/>
    </row>
    <row r="74" spans="1:15" s="2" customFormat="1" ht="13.5" customHeight="1">
      <c r="B74" s="33"/>
      <c r="C74" s="184"/>
      <c r="D74" s="137"/>
      <c r="E74" s="138" t="s">
        <v>95</v>
      </c>
      <c r="F74" s="138"/>
      <c r="G74" s="139"/>
      <c r="H74" s="133" t="s">
        <v>96</v>
      </c>
      <c r="I74" s="98"/>
      <c r="J74" s="14">
        <v>1.9</v>
      </c>
      <c r="K74" s="153"/>
      <c r="L74" s="87">
        <f t="shared" si="11"/>
        <v>0</v>
      </c>
      <c r="M74" s="2">
        <f t="shared" si="12"/>
        <v>0</v>
      </c>
      <c r="O74" s="186"/>
    </row>
    <row r="75" spans="1:15" s="2" customFormat="1" ht="13.5" customHeight="1">
      <c r="B75" s="33"/>
      <c r="C75" s="184"/>
      <c r="D75" s="101"/>
      <c r="E75" s="102" t="s">
        <v>97</v>
      </c>
      <c r="F75" s="102"/>
      <c r="G75" s="103"/>
      <c r="H75" s="133" t="s">
        <v>98</v>
      </c>
      <c r="I75" s="98"/>
      <c r="J75" s="14">
        <v>1.9</v>
      </c>
      <c r="K75" s="153"/>
      <c r="L75" s="87">
        <f t="shared" si="11"/>
        <v>0</v>
      </c>
      <c r="M75" s="2">
        <f t="shared" si="12"/>
        <v>0</v>
      </c>
      <c r="O75" s="186"/>
    </row>
    <row r="76" spans="1:15" s="2" customFormat="1" ht="13.5" customHeight="1">
      <c r="B76" s="33"/>
      <c r="C76" s="100"/>
      <c r="D76" s="25" t="s">
        <v>59</v>
      </c>
      <c r="E76" s="25"/>
      <c r="F76" s="26"/>
      <c r="G76" s="23"/>
      <c r="H76" s="73"/>
      <c r="I76" s="60"/>
      <c r="J76" s="14"/>
      <c r="K76" s="153"/>
      <c r="L76" s="87"/>
      <c r="O76" s="186"/>
    </row>
    <row r="77" spans="1:15" s="2" customFormat="1" ht="13.5" customHeight="1">
      <c r="B77" s="33">
        <f t="shared" ref="B77:B79" si="13">IF($M$19=TRUE,0,$I$12)</f>
        <v>0</v>
      </c>
      <c r="C77" s="184">
        <f t="shared" ref="C77:C79" si="14">B77</f>
        <v>0</v>
      </c>
      <c r="D77" s="16" t="s">
        <v>99</v>
      </c>
      <c r="E77" s="16"/>
      <c r="F77" s="17"/>
      <c r="G77" s="18"/>
      <c r="H77" s="112" t="s">
        <v>100</v>
      </c>
      <c r="I77" s="48" t="s">
        <v>62</v>
      </c>
      <c r="J77" s="14">
        <v>33.6</v>
      </c>
      <c r="K77" s="153">
        <v>0.5</v>
      </c>
      <c r="L77" s="87">
        <f t="shared" si="11"/>
        <v>0</v>
      </c>
      <c r="M77" s="2">
        <f t="shared" si="12"/>
        <v>0</v>
      </c>
      <c r="O77" s="186"/>
    </row>
    <row r="78" spans="1:15" s="2" customFormat="1" ht="13.5" customHeight="1">
      <c r="B78" s="33">
        <f t="shared" si="13"/>
        <v>0</v>
      </c>
      <c r="C78" s="184">
        <f t="shared" si="14"/>
        <v>0</v>
      </c>
      <c r="D78" s="16" t="s">
        <v>101</v>
      </c>
      <c r="E78" s="16"/>
      <c r="F78" s="17"/>
      <c r="G78" s="18"/>
      <c r="H78" s="112" t="s">
        <v>102</v>
      </c>
      <c r="I78" s="48" t="s">
        <v>62</v>
      </c>
      <c r="J78" s="14">
        <v>33.6</v>
      </c>
      <c r="K78" s="153">
        <v>0.5</v>
      </c>
      <c r="L78" s="87">
        <f t="shared" si="11"/>
        <v>0</v>
      </c>
      <c r="M78" s="2">
        <f t="shared" si="12"/>
        <v>0</v>
      </c>
      <c r="O78" s="186"/>
    </row>
    <row r="79" spans="1:15" s="2" customFormat="1" ht="13.5" customHeight="1">
      <c r="B79" s="33">
        <f t="shared" si="13"/>
        <v>0</v>
      </c>
      <c r="C79" s="184">
        <f t="shared" si="14"/>
        <v>0</v>
      </c>
      <c r="D79" s="16" t="s">
        <v>103</v>
      </c>
      <c r="E79" s="16"/>
      <c r="F79" s="17"/>
      <c r="G79" s="18"/>
      <c r="H79" s="112" t="s">
        <v>104</v>
      </c>
      <c r="I79" s="48" t="s">
        <v>62</v>
      </c>
      <c r="J79" s="14">
        <v>33.6</v>
      </c>
      <c r="K79" s="153">
        <v>0.5</v>
      </c>
      <c r="L79" s="87">
        <f t="shared" si="11"/>
        <v>0</v>
      </c>
      <c r="M79" s="2">
        <f t="shared" si="12"/>
        <v>0</v>
      </c>
      <c r="O79" s="186"/>
    </row>
    <row r="80" spans="1:15" s="2" customFormat="1" ht="13.5" customHeight="1">
      <c r="B80" s="33">
        <f>IF($M$19=TRUE,0,$I$12)</f>
        <v>0</v>
      </c>
      <c r="C80" s="184">
        <f>B80</f>
        <v>0</v>
      </c>
      <c r="D80" s="190" t="s">
        <v>105</v>
      </c>
      <c r="E80" s="191"/>
      <c r="F80" s="191"/>
      <c r="G80" s="192"/>
      <c r="H80" s="112" t="s">
        <v>106</v>
      </c>
      <c r="I80" s="48" t="s">
        <v>62</v>
      </c>
      <c r="J80" s="14">
        <v>33.6</v>
      </c>
      <c r="K80" s="153">
        <v>0.5</v>
      </c>
      <c r="L80" s="87">
        <f t="shared" si="11"/>
        <v>0</v>
      </c>
      <c r="M80" s="2">
        <f t="shared" si="12"/>
        <v>0</v>
      </c>
      <c r="O80" s="186"/>
    </row>
    <row r="81" spans="1:15" s="2" customFormat="1" ht="13.5" customHeight="1">
      <c r="B81" s="33">
        <f>IF($M$19=TRUE,0,$I$12)</f>
        <v>0</v>
      </c>
      <c r="C81" s="184">
        <f>B81</f>
        <v>0</v>
      </c>
      <c r="D81" s="190" t="s">
        <v>107</v>
      </c>
      <c r="E81" s="191"/>
      <c r="F81" s="191"/>
      <c r="G81" s="192"/>
      <c r="H81" s="112" t="s">
        <v>108</v>
      </c>
      <c r="I81" s="48" t="s">
        <v>62</v>
      </c>
      <c r="J81" s="14">
        <v>33.6</v>
      </c>
      <c r="K81" s="153">
        <v>0.5</v>
      </c>
      <c r="L81" s="87">
        <f t="shared" si="11"/>
        <v>0</v>
      </c>
      <c r="M81" s="2">
        <f t="shared" si="12"/>
        <v>0</v>
      </c>
      <c r="O81" s="186"/>
    </row>
    <row r="82" spans="1:15" s="2" customFormat="1" ht="13.5" customHeight="1">
      <c r="B82" s="33">
        <f>IF($M$19=TRUE,0,$I$12)</f>
        <v>0</v>
      </c>
      <c r="C82" s="184">
        <f>B82</f>
        <v>0</v>
      </c>
      <c r="D82" s="190" t="s">
        <v>109</v>
      </c>
      <c r="E82" s="191"/>
      <c r="F82" s="191"/>
      <c r="G82" s="192"/>
      <c r="H82" s="112" t="s">
        <v>110</v>
      </c>
      <c r="I82" s="48" t="s">
        <v>62</v>
      </c>
      <c r="J82" s="14">
        <v>33.6</v>
      </c>
      <c r="K82" s="153">
        <v>0.5</v>
      </c>
      <c r="L82" s="87">
        <f t="shared" si="11"/>
        <v>0</v>
      </c>
      <c r="M82" s="2">
        <f t="shared" si="12"/>
        <v>0</v>
      </c>
      <c r="O82" s="186"/>
    </row>
    <row r="83" spans="1:15" s="2" customFormat="1" ht="13.5" customHeight="1">
      <c r="B83" s="33">
        <f>IF($M$19=TRUE,0,$I$12)</f>
        <v>0</v>
      </c>
      <c r="C83" s="184">
        <f>B83</f>
        <v>0</v>
      </c>
      <c r="D83" s="190" t="s">
        <v>111</v>
      </c>
      <c r="E83" s="191"/>
      <c r="F83" s="191"/>
      <c r="G83" s="192"/>
      <c r="H83" s="112" t="s">
        <v>112</v>
      </c>
      <c r="I83" s="48" t="s">
        <v>62</v>
      </c>
      <c r="J83" s="14">
        <v>33.6</v>
      </c>
      <c r="K83" s="153">
        <v>0.5</v>
      </c>
      <c r="L83" s="87">
        <f t="shared" si="11"/>
        <v>0</v>
      </c>
      <c r="M83" s="2">
        <f t="shared" si="12"/>
        <v>0</v>
      </c>
      <c r="O83" s="186"/>
    </row>
    <row r="84" spans="1:15" s="2" customFormat="1" ht="13.5" customHeight="1">
      <c r="B84" s="13"/>
      <c r="C84" s="100"/>
      <c r="D84" s="24" t="s">
        <v>75</v>
      </c>
      <c r="E84" s="24"/>
      <c r="F84" s="17"/>
      <c r="G84" s="18"/>
      <c r="H84" s="73"/>
      <c r="I84" s="60"/>
      <c r="J84" s="14"/>
      <c r="K84" s="153"/>
      <c r="L84" s="87"/>
      <c r="O84" s="186"/>
    </row>
    <row r="85" spans="1:15" s="2" customFormat="1" ht="13.5" customHeight="1">
      <c r="B85" s="33">
        <f>IF($F$19=TRUE,0,$I$12)</f>
        <v>0</v>
      </c>
      <c r="C85" s="184">
        <f>B85</f>
        <v>0</v>
      </c>
      <c r="D85" s="36" t="s">
        <v>113</v>
      </c>
      <c r="E85" s="16"/>
      <c r="F85" s="17"/>
      <c r="G85" s="17"/>
      <c r="H85" s="112" t="s">
        <v>114</v>
      </c>
      <c r="I85" s="49" t="s">
        <v>78</v>
      </c>
      <c r="J85" s="14">
        <v>150</v>
      </c>
      <c r="K85" s="153">
        <v>0.5</v>
      </c>
      <c r="L85" s="14">
        <f t="shared" si="11"/>
        <v>0</v>
      </c>
      <c r="M85" s="2">
        <f t="shared" si="12"/>
        <v>0</v>
      </c>
      <c r="O85" s="186"/>
    </row>
    <row r="86" spans="1:15" s="2" customFormat="1" ht="13.5" customHeight="1">
      <c r="B86" s="33"/>
      <c r="C86" s="184"/>
      <c r="D86" s="158"/>
      <c r="E86" s="17"/>
      <c r="F86" s="17"/>
      <c r="G86" s="17"/>
      <c r="H86" s="112"/>
      <c r="I86" s="163"/>
      <c r="J86" s="14"/>
      <c r="K86" s="153"/>
      <c r="L86" s="14"/>
      <c r="O86" s="186"/>
    </row>
    <row r="87" spans="1:15" s="2" customFormat="1" ht="13.5" customHeight="1">
      <c r="B87" s="13"/>
      <c r="C87" s="100"/>
      <c r="D87" s="19" t="s">
        <v>115</v>
      </c>
      <c r="E87" s="19"/>
      <c r="F87" s="20"/>
      <c r="G87" s="20"/>
      <c r="H87" s="27"/>
      <c r="I87" s="27"/>
      <c r="J87" s="20"/>
      <c r="K87" s="154"/>
      <c r="L87" s="92"/>
      <c r="O87" s="186"/>
    </row>
    <row r="88" spans="1:15" s="2" customFormat="1" ht="13.5" customHeight="1">
      <c r="B88" s="13"/>
      <c r="C88" s="100"/>
      <c r="D88" s="25" t="s">
        <v>38</v>
      </c>
      <c r="E88" s="25"/>
      <c r="F88" s="26"/>
      <c r="G88" s="23"/>
      <c r="H88" s="73"/>
      <c r="I88" s="61"/>
      <c r="J88" s="22"/>
      <c r="K88" s="149"/>
      <c r="L88" s="14"/>
      <c r="O88" s="186"/>
    </row>
    <row r="89" spans="1:15" s="2" customFormat="1" ht="13.5" customHeight="1">
      <c r="B89" s="33">
        <f>$D$13</f>
        <v>0</v>
      </c>
      <c r="C89" s="185">
        <f>B89</f>
        <v>0</v>
      </c>
      <c r="D89" s="121" t="s">
        <v>116</v>
      </c>
      <c r="E89" s="114"/>
      <c r="F89" s="114"/>
      <c r="G89" s="115"/>
      <c r="H89" s="73" t="s">
        <v>117</v>
      </c>
      <c r="I89" s="146" t="s">
        <v>41</v>
      </c>
      <c r="J89" s="14">
        <v>15.3</v>
      </c>
      <c r="K89" s="150"/>
      <c r="L89" s="87">
        <f>J89*C89*(1-K89)</f>
        <v>0</v>
      </c>
      <c r="M89" s="2">
        <f>J89*C89-L89</f>
        <v>0</v>
      </c>
      <c r="O89" s="186"/>
    </row>
    <row r="90" spans="1:15" s="2" customFormat="1" ht="13.5" customHeight="1">
      <c r="B90" s="13"/>
      <c r="C90" s="172"/>
      <c r="D90" s="129" t="s">
        <v>42</v>
      </c>
      <c r="E90" s="126"/>
      <c r="G90" s="127"/>
      <c r="H90" s="72"/>
      <c r="I90" s="59"/>
      <c r="J90" s="15">
        <v>0</v>
      </c>
      <c r="K90" s="149"/>
      <c r="L90" s="87"/>
      <c r="O90" s="186"/>
    </row>
    <row r="91" spans="1:15" s="2" customFormat="1" ht="13.5" customHeight="1">
      <c r="B91" s="33"/>
      <c r="C91" s="185"/>
      <c r="D91" s="141"/>
      <c r="E91" s="142" t="s">
        <v>118</v>
      </c>
      <c r="F91" s="142"/>
      <c r="G91" s="143"/>
      <c r="H91" s="140" t="s">
        <v>119</v>
      </c>
      <c r="I91" s="104"/>
      <c r="J91" s="65">
        <v>2</v>
      </c>
      <c r="K91" s="155"/>
      <c r="L91" s="87">
        <f t="shared" ref="L91:L108" si="15">J91*C91*(1-K91)</f>
        <v>0</v>
      </c>
      <c r="M91" s="2">
        <f t="shared" ref="M91:M108" si="16">J91*C91-L91</f>
        <v>0</v>
      </c>
      <c r="O91" s="186"/>
    </row>
    <row r="92" spans="1:15" s="2" customFormat="1" ht="13.5" customHeight="1">
      <c r="A92" s="52"/>
      <c r="B92" s="53"/>
      <c r="C92" s="185"/>
      <c r="D92" s="141"/>
      <c r="E92" s="142" t="s">
        <v>120</v>
      </c>
      <c r="F92" s="142"/>
      <c r="G92" s="143"/>
      <c r="H92" s="132" t="s">
        <v>121</v>
      </c>
      <c r="I92" s="99"/>
      <c r="J92" s="97">
        <v>1.9</v>
      </c>
      <c r="K92" s="152"/>
      <c r="L92" s="87">
        <f t="shared" si="15"/>
        <v>0</v>
      </c>
      <c r="M92" s="2">
        <f t="shared" si="16"/>
        <v>0</v>
      </c>
      <c r="O92" s="186"/>
    </row>
    <row r="93" spans="1:15" s="2" customFormat="1" ht="13.5" customHeight="1">
      <c r="A93" s="52"/>
      <c r="B93" s="53"/>
      <c r="C93" s="185"/>
      <c r="D93" s="141"/>
      <c r="E93" s="142" t="s">
        <v>122</v>
      </c>
      <c r="F93" s="142"/>
      <c r="G93" s="143"/>
      <c r="H93" s="132" t="s">
        <v>123</v>
      </c>
      <c r="I93" s="104"/>
      <c r="J93" s="97">
        <v>1.9</v>
      </c>
      <c r="K93" s="152"/>
      <c r="L93" s="87">
        <f t="shared" si="15"/>
        <v>0</v>
      </c>
      <c r="M93" s="2">
        <f t="shared" si="16"/>
        <v>0</v>
      </c>
      <c r="O93" s="186"/>
    </row>
    <row r="94" spans="1:15" s="2" customFormat="1" ht="13.5" customHeight="1">
      <c r="A94" s="52"/>
      <c r="B94" s="53"/>
      <c r="C94" s="185"/>
      <c r="D94" s="141"/>
      <c r="E94" s="142" t="s">
        <v>124</v>
      </c>
      <c r="F94" s="142"/>
      <c r="G94" s="143"/>
      <c r="H94" s="132" t="s">
        <v>125</v>
      </c>
      <c r="I94" s="99"/>
      <c r="J94" s="97">
        <v>1.9</v>
      </c>
      <c r="K94" s="152"/>
      <c r="L94" s="87">
        <f t="shared" si="15"/>
        <v>0</v>
      </c>
      <c r="M94" s="2">
        <f t="shared" si="16"/>
        <v>0</v>
      </c>
      <c r="O94" s="186"/>
    </row>
    <row r="95" spans="1:15" s="2" customFormat="1" ht="13.5" customHeight="1">
      <c r="A95" s="52"/>
      <c r="B95" s="53"/>
      <c r="C95" s="185"/>
      <c r="D95" s="141"/>
      <c r="E95" s="142" t="s">
        <v>126</v>
      </c>
      <c r="F95" s="142"/>
      <c r="G95" s="143"/>
      <c r="H95" s="132" t="s">
        <v>127</v>
      </c>
      <c r="I95" s="99"/>
      <c r="J95" s="97">
        <v>1.9</v>
      </c>
      <c r="K95" s="152"/>
      <c r="L95" s="87">
        <f t="shared" si="15"/>
        <v>0</v>
      </c>
      <c r="M95" s="2">
        <f t="shared" si="16"/>
        <v>0</v>
      </c>
      <c r="O95" s="186"/>
    </row>
    <row r="96" spans="1:15" s="2" customFormat="1" ht="13.5" customHeight="1">
      <c r="A96" s="52"/>
      <c r="B96" s="53"/>
      <c r="C96" s="185"/>
      <c r="D96" s="141"/>
      <c r="E96" s="142" t="s">
        <v>128</v>
      </c>
      <c r="F96" s="142"/>
      <c r="G96" s="143"/>
      <c r="H96" s="132" t="s">
        <v>129</v>
      </c>
      <c r="I96" s="99"/>
      <c r="J96" s="97">
        <v>1.9</v>
      </c>
      <c r="K96" s="152"/>
      <c r="L96" s="87">
        <f t="shared" si="15"/>
        <v>0</v>
      </c>
      <c r="M96" s="2">
        <f t="shared" si="16"/>
        <v>0</v>
      </c>
      <c r="O96" s="186"/>
    </row>
    <row r="97" spans="2:15" s="2" customFormat="1" ht="13.5" customHeight="1">
      <c r="B97" s="33"/>
      <c r="C97" s="185"/>
      <c r="D97" s="141"/>
      <c r="E97" s="142" t="s">
        <v>130</v>
      </c>
      <c r="F97" s="142"/>
      <c r="G97" s="143"/>
      <c r="H97" s="144" t="s">
        <v>131</v>
      </c>
      <c r="I97" s="98"/>
      <c r="J97" s="87">
        <v>1.9</v>
      </c>
      <c r="K97" s="148"/>
      <c r="L97" s="87">
        <f t="shared" si="15"/>
        <v>0</v>
      </c>
      <c r="M97" s="2">
        <f t="shared" si="16"/>
        <v>0</v>
      </c>
      <c r="O97" s="186"/>
    </row>
    <row r="98" spans="2:15" s="2" customFormat="1" ht="13.5" customHeight="1">
      <c r="B98" s="33"/>
      <c r="C98" s="185"/>
      <c r="D98" s="118"/>
      <c r="E98" s="119" t="s">
        <v>132</v>
      </c>
      <c r="F98" s="119"/>
      <c r="G98" s="120"/>
      <c r="H98" s="130" t="s">
        <v>133</v>
      </c>
      <c r="I98" s="98"/>
      <c r="J98" s="14">
        <v>1.9</v>
      </c>
      <c r="K98" s="153"/>
      <c r="L98" s="87">
        <f t="shared" si="15"/>
        <v>0</v>
      </c>
      <c r="M98" s="2">
        <f t="shared" si="16"/>
        <v>0</v>
      </c>
      <c r="O98" s="186"/>
    </row>
    <row r="99" spans="2:15" s="2" customFormat="1" ht="13.5" customHeight="1">
      <c r="B99" s="33"/>
      <c r="C99" s="100"/>
      <c r="D99" s="25" t="s">
        <v>59</v>
      </c>
      <c r="E99" s="25"/>
      <c r="F99" s="26"/>
      <c r="G99" s="23"/>
      <c r="H99" s="73"/>
      <c r="I99" s="60"/>
      <c r="J99" s="14">
        <v>0</v>
      </c>
      <c r="K99" s="153"/>
      <c r="L99" s="87"/>
      <c r="O99" s="186"/>
    </row>
    <row r="100" spans="2:15" s="2" customFormat="1" ht="13.5" customHeight="1">
      <c r="B100" s="33">
        <f t="shared" ref="B100:B105" si="17">IF($M$20=TRUE,0,$I$13)</f>
        <v>0</v>
      </c>
      <c r="C100" s="184">
        <f t="shared" ref="C100:C105" si="18">B100</f>
        <v>0</v>
      </c>
      <c r="D100" s="189" t="s">
        <v>134</v>
      </c>
      <c r="E100" s="189"/>
      <c r="F100" s="189"/>
      <c r="G100" s="189"/>
      <c r="H100" s="73" t="s">
        <v>135</v>
      </c>
      <c r="I100" s="48" t="s">
        <v>62</v>
      </c>
      <c r="J100" s="14">
        <v>33.6</v>
      </c>
      <c r="K100" s="153">
        <v>0.5</v>
      </c>
      <c r="L100" s="87">
        <f t="shared" si="15"/>
        <v>0</v>
      </c>
      <c r="M100" s="2">
        <f t="shared" si="16"/>
        <v>0</v>
      </c>
      <c r="O100" s="186"/>
    </row>
    <row r="101" spans="2:15" s="2" customFormat="1" ht="13.5" customHeight="1">
      <c r="B101" s="33">
        <f t="shared" si="17"/>
        <v>0</v>
      </c>
      <c r="C101" s="184">
        <f t="shared" si="18"/>
        <v>0</v>
      </c>
      <c r="D101" s="189" t="s">
        <v>136</v>
      </c>
      <c r="E101" s="189"/>
      <c r="F101" s="189"/>
      <c r="G101" s="189"/>
      <c r="H101" s="73" t="s">
        <v>137</v>
      </c>
      <c r="I101" s="48" t="s">
        <v>62</v>
      </c>
      <c r="J101" s="14">
        <v>33.6</v>
      </c>
      <c r="K101" s="153">
        <v>0.5</v>
      </c>
      <c r="L101" s="87">
        <f t="shared" si="15"/>
        <v>0</v>
      </c>
      <c r="M101" s="2">
        <f t="shared" si="16"/>
        <v>0</v>
      </c>
      <c r="O101" s="186"/>
    </row>
    <row r="102" spans="2:15" s="2" customFormat="1" ht="13.5" customHeight="1">
      <c r="B102" s="33">
        <f t="shared" si="17"/>
        <v>0</v>
      </c>
      <c r="C102" s="184">
        <f t="shared" si="18"/>
        <v>0</v>
      </c>
      <c r="D102" s="189" t="s">
        <v>138</v>
      </c>
      <c r="E102" s="189"/>
      <c r="F102" s="189"/>
      <c r="G102" s="189"/>
      <c r="H102" s="73" t="s">
        <v>139</v>
      </c>
      <c r="I102" s="48" t="s">
        <v>62</v>
      </c>
      <c r="J102" s="14">
        <v>33.6</v>
      </c>
      <c r="K102" s="153">
        <v>0.5</v>
      </c>
      <c r="L102" s="87">
        <f t="shared" si="15"/>
        <v>0</v>
      </c>
      <c r="M102" s="2">
        <f t="shared" si="16"/>
        <v>0</v>
      </c>
      <c r="O102" s="186"/>
    </row>
    <row r="103" spans="2:15" s="2" customFormat="1" ht="13.5" customHeight="1">
      <c r="B103" s="33">
        <f t="shared" si="17"/>
        <v>0</v>
      </c>
      <c r="C103" s="184">
        <f t="shared" si="18"/>
        <v>0</v>
      </c>
      <c r="D103" s="189" t="s">
        <v>140</v>
      </c>
      <c r="E103" s="189"/>
      <c r="F103" s="189"/>
      <c r="G103" s="189"/>
      <c r="H103" s="73" t="s">
        <v>141</v>
      </c>
      <c r="I103" s="48" t="s">
        <v>62</v>
      </c>
      <c r="J103" s="14">
        <v>33.6</v>
      </c>
      <c r="K103" s="153">
        <v>0.5</v>
      </c>
      <c r="L103" s="87">
        <f t="shared" si="15"/>
        <v>0</v>
      </c>
      <c r="M103" s="2">
        <f t="shared" si="16"/>
        <v>0</v>
      </c>
      <c r="O103" s="186"/>
    </row>
    <row r="104" spans="2:15" s="2" customFormat="1" ht="13.5" customHeight="1">
      <c r="B104" s="33">
        <f t="shared" si="17"/>
        <v>0</v>
      </c>
      <c r="C104" s="184">
        <f t="shared" si="18"/>
        <v>0</v>
      </c>
      <c r="D104" s="205" t="s">
        <v>142</v>
      </c>
      <c r="E104" s="205"/>
      <c r="F104" s="205"/>
      <c r="G104" s="205"/>
      <c r="H104" s="73" t="s">
        <v>143</v>
      </c>
      <c r="I104" s="48" t="s">
        <v>62</v>
      </c>
      <c r="J104" s="14">
        <v>33.6</v>
      </c>
      <c r="K104" s="153">
        <v>0.5</v>
      </c>
      <c r="L104" s="87">
        <f t="shared" si="15"/>
        <v>0</v>
      </c>
      <c r="M104" s="2">
        <f t="shared" si="16"/>
        <v>0</v>
      </c>
      <c r="O104" s="186"/>
    </row>
    <row r="105" spans="2:15" s="2" customFormat="1" ht="13.5" customHeight="1">
      <c r="B105" s="33">
        <f t="shared" si="17"/>
        <v>0</v>
      </c>
      <c r="C105" s="184">
        <f t="shared" si="18"/>
        <v>0</v>
      </c>
      <c r="D105" s="189" t="s">
        <v>144</v>
      </c>
      <c r="E105" s="189"/>
      <c r="F105" s="189"/>
      <c r="G105" s="189"/>
      <c r="H105" s="73" t="s">
        <v>145</v>
      </c>
      <c r="I105" s="48" t="s">
        <v>62</v>
      </c>
      <c r="J105" s="14">
        <v>33.6</v>
      </c>
      <c r="K105" s="153">
        <v>0.5</v>
      </c>
      <c r="L105" s="87">
        <f t="shared" si="15"/>
        <v>0</v>
      </c>
      <c r="M105" s="2">
        <f t="shared" si="16"/>
        <v>0</v>
      </c>
      <c r="O105" s="186"/>
    </row>
    <row r="106" spans="2:15" s="2" customFormat="1" ht="13.5" customHeight="1">
      <c r="B106" s="33">
        <f>IF($M$20=TRUE,0,$I$13)</f>
        <v>0</v>
      </c>
      <c r="C106" s="184">
        <f>B106</f>
        <v>0</v>
      </c>
      <c r="D106" s="189" t="s">
        <v>146</v>
      </c>
      <c r="E106" s="189"/>
      <c r="F106" s="189"/>
      <c r="G106" s="189"/>
      <c r="H106" s="73" t="s">
        <v>147</v>
      </c>
      <c r="I106" s="48" t="s">
        <v>62</v>
      </c>
      <c r="J106" s="14">
        <v>33.6</v>
      </c>
      <c r="K106" s="153">
        <v>0.5</v>
      </c>
      <c r="L106" s="87">
        <f t="shared" si="15"/>
        <v>0</v>
      </c>
      <c r="M106" s="2">
        <f t="shared" si="16"/>
        <v>0</v>
      </c>
      <c r="O106" s="186"/>
    </row>
    <row r="107" spans="2:15" s="2" customFormat="1" ht="13.5" customHeight="1">
      <c r="B107" s="33"/>
      <c r="C107" s="100"/>
      <c r="D107" s="24" t="s">
        <v>75</v>
      </c>
      <c r="E107" s="24"/>
      <c r="F107" s="17"/>
      <c r="G107" s="18"/>
      <c r="H107" s="73"/>
      <c r="I107" s="60"/>
      <c r="J107" s="14">
        <v>0</v>
      </c>
      <c r="K107" s="153"/>
      <c r="L107" s="87"/>
      <c r="O107" s="186"/>
    </row>
    <row r="108" spans="2:15" s="2" customFormat="1" ht="13.5" customHeight="1">
      <c r="B108" s="33">
        <f>IF($F$20=TRUE,0,$I$13)</f>
        <v>0</v>
      </c>
      <c r="C108" s="184">
        <f>B108</f>
        <v>0</v>
      </c>
      <c r="D108" s="36" t="s">
        <v>148</v>
      </c>
      <c r="E108" s="16"/>
      <c r="F108" s="17"/>
      <c r="G108" s="18"/>
      <c r="H108" s="73" t="s">
        <v>149</v>
      </c>
      <c r="I108" s="49" t="s">
        <v>78</v>
      </c>
      <c r="J108" s="14">
        <v>150</v>
      </c>
      <c r="K108" s="153">
        <v>0.5</v>
      </c>
      <c r="L108" s="87">
        <f t="shared" si="15"/>
        <v>0</v>
      </c>
      <c r="M108" s="2">
        <f t="shared" si="16"/>
        <v>0</v>
      </c>
      <c r="O108" s="186"/>
    </row>
    <row r="109" spans="2:15">
      <c r="D109" s="28" t="s">
        <v>150</v>
      </c>
      <c r="E109" s="28"/>
      <c r="F109" s="29"/>
      <c r="G109" s="30"/>
      <c r="H109" s="74"/>
      <c r="I109" s="62"/>
      <c r="J109" s="32"/>
      <c r="K109" s="32"/>
      <c r="L109" s="157">
        <f>SUM(L32:L108)</f>
        <v>0</v>
      </c>
    </row>
    <row r="110" spans="2:15">
      <c r="D110" s="28" t="s">
        <v>151</v>
      </c>
      <c r="E110" s="28"/>
      <c r="F110" s="29"/>
      <c r="G110" s="30"/>
      <c r="H110" s="74"/>
      <c r="I110" s="62"/>
      <c r="J110" s="32"/>
      <c r="K110" s="32"/>
      <c r="L110" s="157">
        <f>SUM(L42:L51,L66:L75,L89:L98,L38)</f>
        <v>0</v>
      </c>
      <c r="N110" s="2"/>
    </row>
    <row r="111" spans="2:15">
      <c r="D111" s="28" t="s">
        <v>152</v>
      </c>
      <c r="E111" s="28"/>
      <c r="F111" s="156"/>
      <c r="G111" s="30"/>
      <c r="H111" s="31"/>
      <c r="I111" s="32"/>
      <c r="J111" s="32"/>
      <c r="K111" s="32"/>
      <c r="L111" s="157">
        <f>SUM(J53:J59,J61,J77:J83,J85,J100:J106,J108)+SUM(M31:M108)</f>
        <v>1155.6000000000004</v>
      </c>
      <c r="N111" s="2"/>
    </row>
    <row r="112" spans="2:15">
      <c r="D112" s="31"/>
      <c r="E112" s="31"/>
      <c r="F112" s="31"/>
      <c r="G112" s="31"/>
      <c r="H112" s="74"/>
      <c r="I112" s="62"/>
      <c r="J112" s="32"/>
      <c r="K112" s="32"/>
      <c r="L112" s="32"/>
      <c r="N112" s="2"/>
    </row>
    <row r="113" spans="1:14">
      <c r="C113" s="187" t="s">
        <v>153</v>
      </c>
      <c r="D113" s="31"/>
      <c r="E113" s="31"/>
      <c r="F113" s="31"/>
      <c r="G113" s="31"/>
      <c r="H113" s="74"/>
      <c r="I113" s="62"/>
      <c r="J113" s="32"/>
      <c r="K113" s="32"/>
      <c r="L113" s="32"/>
      <c r="N113" s="2"/>
    </row>
    <row r="114" spans="1:14">
      <c r="D114" s="31"/>
      <c r="E114" s="31"/>
      <c r="F114" s="31"/>
      <c r="G114" s="31"/>
      <c r="H114" s="74"/>
      <c r="I114" s="62"/>
      <c r="J114" s="32"/>
      <c r="K114" s="32"/>
      <c r="L114" s="32"/>
      <c r="N114" s="2"/>
    </row>
    <row r="115" spans="1:14">
      <c r="C115" s="95" t="s">
        <v>154</v>
      </c>
      <c r="D115" s="51"/>
      <c r="E115" s="51"/>
      <c r="F115" s="2"/>
      <c r="G115" s="2"/>
      <c r="H115" s="75"/>
      <c r="I115" s="63"/>
      <c r="J115" s="10"/>
      <c r="K115" s="10"/>
      <c r="L115" s="10"/>
    </row>
    <row r="116" spans="1:14">
      <c r="C116" s="94" t="s">
        <v>155</v>
      </c>
      <c r="D116" s="51"/>
      <c r="E116" s="51"/>
      <c r="F116" s="2"/>
      <c r="G116" s="2"/>
      <c r="H116" s="75"/>
      <c r="L116" s="10"/>
    </row>
    <row r="117" spans="1:14">
      <c r="C117" s="159" t="s">
        <v>156</v>
      </c>
      <c r="D117" s="51"/>
      <c r="E117" s="51"/>
      <c r="F117" s="2"/>
      <c r="G117" s="2"/>
      <c r="H117" s="75"/>
      <c r="L117" s="10"/>
    </row>
    <row r="118" spans="1:14">
      <c r="C118" s="94" t="s">
        <v>157</v>
      </c>
      <c r="D118" s="51"/>
      <c r="E118" s="51"/>
      <c r="F118" s="2"/>
      <c r="G118" s="2"/>
      <c r="H118" s="75"/>
      <c r="L118" s="10"/>
    </row>
    <row r="119" spans="1:14">
      <c r="C119" s="160"/>
      <c r="D119" s="51"/>
      <c r="E119" s="51"/>
      <c r="F119" s="2"/>
      <c r="G119" s="2"/>
      <c r="H119" s="75"/>
      <c r="L119" s="10"/>
    </row>
    <row r="120" spans="1:14">
      <c r="C120" s="160"/>
      <c r="D120" s="161" t="s">
        <v>41</v>
      </c>
      <c r="E120" s="51" t="s">
        <v>158</v>
      </c>
      <c r="F120" s="2"/>
      <c r="G120" s="2"/>
      <c r="H120" s="75"/>
      <c r="I120" s="63"/>
      <c r="J120" s="10"/>
      <c r="K120" s="10"/>
      <c r="L120" s="10"/>
    </row>
    <row r="121" spans="1:14">
      <c r="D121" s="48" t="s">
        <v>62</v>
      </c>
      <c r="E121" s="51" t="s">
        <v>159</v>
      </c>
      <c r="F121" s="2"/>
      <c r="G121" s="2"/>
      <c r="H121" s="75"/>
      <c r="I121" s="63"/>
      <c r="J121" s="10"/>
      <c r="K121" s="10"/>
      <c r="L121" s="10"/>
    </row>
    <row r="122" spans="1:14">
      <c r="D122" s="162" t="s">
        <v>78</v>
      </c>
      <c r="E122" s="51" t="s">
        <v>160</v>
      </c>
      <c r="F122" s="2"/>
      <c r="G122" s="2"/>
      <c r="H122" s="75"/>
      <c r="I122" s="63"/>
      <c r="J122" s="10"/>
      <c r="K122" s="10"/>
      <c r="L122" s="10"/>
    </row>
    <row r="123" spans="1:14">
      <c r="E123" s="51"/>
      <c r="F123" s="2"/>
      <c r="G123" s="2"/>
      <c r="H123" s="75"/>
      <c r="I123" s="63"/>
      <c r="J123" s="10"/>
      <c r="K123" s="10"/>
      <c r="L123" s="10"/>
    </row>
    <row r="124" spans="1:14">
      <c r="C124" s="83"/>
      <c r="D124" s="51"/>
      <c r="E124" s="51"/>
      <c r="F124" s="2"/>
      <c r="G124" s="2"/>
      <c r="H124" s="75"/>
      <c r="I124" s="63"/>
      <c r="J124" s="10"/>
      <c r="K124" s="10"/>
      <c r="L124" s="10"/>
    </row>
    <row r="125" spans="1:14" s="9" customFormat="1" ht="20.25" customHeight="1">
      <c r="A125" s="37"/>
      <c r="B125" s="37"/>
      <c r="C125" s="145" t="s">
        <v>161</v>
      </c>
      <c r="D125" s="38"/>
      <c r="E125" s="39"/>
      <c r="F125" s="39"/>
      <c r="G125" s="39"/>
      <c r="H125" s="69"/>
      <c r="I125" s="39"/>
      <c r="J125" s="39"/>
      <c r="K125" s="39"/>
      <c r="L125" s="188" t="s">
        <v>162</v>
      </c>
      <c r="M125" s="9">
        <v>0.9</v>
      </c>
    </row>
    <row r="126" spans="1:14" s="9" customFormat="1" ht="18" customHeight="1">
      <c r="C126" s="84"/>
      <c r="D126" s="34"/>
      <c r="E126" s="35"/>
      <c r="F126" s="35"/>
      <c r="G126" s="35"/>
      <c r="H126" s="68"/>
      <c r="I126" s="35"/>
      <c r="J126" s="35"/>
      <c r="K126" s="35"/>
      <c r="L126" s="93"/>
    </row>
    <row r="127" spans="1:14">
      <c r="C127" s="96" t="s">
        <v>163</v>
      </c>
      <c r="D127" s="2"/>
      <c r="E127" s="2"/>
      <c r="F127" s="2"/>
      <c r="G127" s="2"/>
      <c r="H127" s="75"/>
      <c r="I127" s="64"/>
      <c r="J127" s="3"/>
      <c r="K127" s="3"/>
      <c r="L127" s="10"/>
    </row>
    <row r="128" spans="1:14">
      <c r="C128" s="96" t="s">
        <v>164</v>
      </c>
      <c r="D128" s="2"/>
      <c r="E128" s="2"/>
      <c r="F128" s="2"/>
      <c r="G128" s="2"/>
      <c r="H128" s="75"/>
      <c r="I128" s="64"/>
      <c r="J128" s="3"/>
      <c r="K128" s="3"/>
      <c r="L128" s="10"/>
    </row>
    <row r="129" spans="3:12">
      <c r="C129" s="85"/>
      <c r="D129" s="2"/>
      <c r="E129" s="2"/>
      <c r="F129" s="2"/>
      <c r="G129" s="2"/>
      <c r="H129" s="75"/>
      <c r="I129" s="64"/>
      <c r="J129" s="3"/>
      <c r="K129" s="3"/>
      <c r="L129" s="10"/>
    </row>
    <row r="130" spans="3:12">
      <c r="C130" s="199" t="s">
        <v>165</v>
      </c>
      <c r="D130" s="199"/>
      <c r="E130" s="199"/>
      <c r="F130" s="199"/>
      <c r="G130" s="199"/>
      <c r="H130" s="199"/>
      <c r="I130" s="199"/>
      <c r="J130" s="199"/>
      <c r="K130" s="199"/>
      <c r="L130" s="199"/>
    </row>
    <row r="131" spans="3:12">
      <c r="F131" s="2"/>
      <c r="G131" s="2"/>
      <c r="H131" s="75"/>
      <c r="I131" s="64"/>
      <c r="J131" s="3"/>
      <c r="K131" s="3"/>
      <c r="L131" s="10"/>
    </row>
    <row r="132" spans="3:12">
      <c r="F132" s="2"/>
      <c r="G132" s="2"/>
      <c r="H132" s="75"/>
      <c r="I132" s="64"/>
      <c r="J132" s="3"/>
      <c r="K132" s="3"/>
      <c r="L132" s="10"/>
    </row>
    <row r="133" spans="3:12">
      <c r="F133" s="2"/>
      <c r="G133" s="2"/>
      <c r="H133" s="75"/>
      <c r="I133" s="64"/>
      <c r="J133" s="3"/>
      <c r="K133" s="3"/>
      <c r="L133" s="10"/>
    </row>
    <row r="134" spans="3:12">
      <c r="E134" s="2"/>
      <c r="F134" s="2"/>
      <c r="G134" s="2"/>
      <c r="H134" s="75"/>
      <c r="I134" s="64"/>
      <c r="J134" s="3"/>
      <c r="K134" s="3"/>
      <c r="L134" s="10"/>
    </row>
    <row r="135" spans="3:12">
      <c r="E135" s="2"/>
      <c r="F135" s="2"/>
      <c r="G135" s="2"/>
      <c r="H135" s="75"/>
      <c r="I135" s="64"/>
      <c r="J135" s="3"/>
      <c r="K135" s="3"/>
      <c r="L135" s="10"/>
    </row>
    <row r="136" spans="3:12">
      <c r="E136" s="2"/>
      <c r="F136" s="2"/>
      <c r="G136" s="2"/>
      <c r="H136" s="75"/>
      <c r="I136" s="64"/>
      <c r="J136" s="3"/>
      <c r="K136" s="3"/>
      <c r="L136" s="10"/>
    </row>
    <row r="137" spans="3:12">
      <c r="E137" s="2"/>
      <c r="F137" s="2"/>
      <c r="G137" s="2"/>
      <c r="H137" s="75"/>
      <c r="I137" s="64"/>
      <c r="J137" s="3"/>
      <c r="K137" s="3"/>
      <c r="L137" s="10"/>
    </row>
    <row r="138" spans="3:12">
      <c r="E138" s="2"/>
      <c r="F138" s="2"/>
      <c r="G138" s="2"/>
      <c r="H138" s="75"/>
      <c r="I138" s="64"/>
      <c r="J138" s="3"/>
      <c r="K138" s="3"/>
      <c r="L138" s="10"/>
    </row>
    <row r="139" spans="3:12">
      <c r="E139" s="2"/>
      <c r="F139" s="2"/>
      <c r="G139" s="2"/>
      <c r="H139" s="75"/>
      <c r="I139" s="64"/>
      <c r="J139" s="3"/>
      <c r="K139" s="3"/>
      <c r="L139" s="10"/>
    </row>
    <row r="140" spans="3:12">
      <c r="E140" s="2"/>
      <c r="F140" s="2"/>
      <c r="G140" s="2"/>
      <c r="H140" s="75"/>
      <c r="I140" s="64"/>
      <c r="J140" s="3"/>
      <c r="K140" s="3"/>
      <c r="L140" s="10"/>
    </row>
    <row r="141" spans="3:12">
      <c r="E141" s="2"/>
      <c r="F141" s="2"/>
      <c r="G141" s="2"/>
      <c r="H141" s="75"/>
      <c r="I141" s="64"/>
      <c r="J141" s="3"/>
      <c r="K141" s="3"/>
      <c r="L141" s="10"/>
    </row>
    <row r="142" spans="3:12">
      <c r="E142" s="2"/>
      <c r="F142" s="2"/>
      <c r="G142" s="2"/>
      <c r="H142" s="75"/>
      <c r="I142" s="64"/>
      <c r="J142" s="3"/>
      <c r="K142" s="3"/>
      <c r="L142" s="10"/>
    </row>
    <row r="143" spans="3:12">
      <c r="E143" s="2"/>
      <c r="F143" s="2"/>
      <c r="G143" s="2"/>
      <c r="H143" s="75"/>
      <c r="I143" s="64"/>
      <c r="J143" s="3"/>
      <c r="K143" s="3"/>
      <c r="L143" s="10"/>
    </row>
    <row r="144" spans="3:12">
      <c r="E144" s="2"/>
      <c r="F144" s="2"/>
      <c r="G144" s="2"/>
      <c r="H144" s="75"/>
      <c r="I144" s="64"/>
      <c r="J144" s="3"/>
      <c r="K144" s="3"/>
      <c r="L144" s="10"/>
    </row>
    <row r="145" spans="5:12">
      <c r="E145" s="2"/>
      <c r="F145" s="2"/>
      <c r="G145" s="2"/>
      <c r="H145" s="75"/>
      <c r="I145" s="64"/>
      <c r="J145" s="3"/>
      <c r="K145" s="3"/>
      <c r="L145" s="10"/>
    </row>
    <row r="146" spans="5:12">
      <c r="E146" s="2"/>
      <c r="F146" s="2"/>
      <c r="G146" s="2"/>
      <c r="H146" s="75"/>
      <c r="I146" s="64"/>
      <c r="J146" s="3"/>
      <c r="K146" s="3"/>
      <c r="L146" s="10"/>
    </row>
    <row r="147" spans="5:12">
      <c r="E147" s="2"/>
      <c r="F147" s="2"/>
      <c r="G147" s="2"/>
      <c r="H147" s="75"/>
      <c r="I147" s="64"/>
      <c r="J147" s="3"/>
      <c r="K147" s="3"/>
      <c r="L147" s="10"/>
    </row>
    <row r="148" spans="5:12">
      <c r="E148" s="2"/>
      <c r="F148" s="2"/>
      <c r="G148" s="2"/>
      <c r="H148" s="75"/>
      <c r="I148" s="64"/>
      <c r="J148" s="3"/>
      <c r="K148" s="3"/>
      <c r="L148" s="10"/>
    </row>
    <row r="149" spans="5:12">
      <c r="E149" s="2"/>
      <c r="F149" s="2"/>
      <c r="G149" s="2"/>
      <c r="H149" s="75"/>
      <c r="I149" s="64"/>
      <c r="J149" s="3"/>
      <c r="K149" s="3"/>
      <c r="L149" s="10"/>
    </row>
    <row r="150" spans="5:12">
      <c r="E150" s="2"/>
      <c r="F150" s="2"/>
      <c r="G150" s="2"/>
      <c r="H150" s="75"/>
      <c r="I150" s="64"/>
      <c r="J150" s="3"/>
      <c r="K150" s="3"/>
      <c r="L150" s="10"/>
    </row>
    <row r="151" spans="5:12">
      <c r="E151" s="2"/>
      <c r="F151" s="2"/>
      <c r="G151" s="2"/>
      <c r="H151" s="75"/>
      <c r="I151" s="64"/>
      <c r="J151" s="3"/>
      <c r="K151" s="3"/>
      <c r="L151" s="10"/>
    </row>
    <row r="152" spans="5:12">
      <c r="E152" s="2"/>
      <c r="F152" s="2"/>
      <c r="G152" s="2"/>
      <c r="H152" s="75"/>
      <c r="I152" s="64"/>
      <c r="J152" s="3"/>
      <c r="K152" s="3"/>
      <c r="L152" s="10"/>
    </row>
    <row r="153" spans="5:12">
      <c r="E153" s="2"/>
      <c r="F153" s="2"/>
      <c r="G153" s="2"/>
      <c r="H153" s="75"/>
      <c r="I153" s="64"/>
      <c r="J153" s="3"/>
      <c r="K153" s="3"/>
      <c r="L153" s="10"/>
    </row>
    <row r="154" spans="5:12">
      <c r="E154" s="2"/>
      <c r="F154" s="2"/>
      <c r="G154" s="2"/>
      <c r="H154" s="75"/>
      <c r="I154" s="64"/>
      <c r="J154" s="3"/>
      <c r="K154" s="3"/>
      <c r="L154" s="10"/>
    </row>
    <row r="155" spans="5:12">
      <c r="E155" s="2"/>
      <c r="F155" s="2"/>
      <c r="G155" s="2"/>
      <c r="H155" s="75"/>
      <c r="I155" s="64"/>
      <c r="J155" s="3"/>
      <c r="K155" s="3"/>
      <c r="L155" s="10"/>
    </row>
    <row r="156" spans="5:12">
      <c r="E156" s="2"/>
      <c r="F156" s="2"/>
      <c r="G156" s="2"/>
      <c r="H156" s="75"/>
      <c r="I156" s="64"/>
      <c r="J156" s="3"/>
      <c r="K156" s="3"/>
      <c r="L156" s="10"/>
    </row>
    <row r="157" spans="5:12">
      <c r="E157" s="2"/>
      <c r="F157" s="2"/>
      <c r="G157" s="2"/>
      <c r="H157" s="75"/>
      <c r="I157" s="64"/>
      <c r="J157" s="3"/>
      <c r="K157" s="3"/>
      <c r="L157" s="10"/>
    </row>
    <row r="158" spans="5:12">
      <c r="E158" s="2"/>
      <c r="F158" s="2"/>
      <c r="G158" s="2"/>
      <c r="H158" s="75"/>
      <c r="I158" s="64"/>
      <c r="J158" s="3"/>
      <c r="K158" s="3"/>
      <c r="L158" s="10"/>
    </row>
    <row r="159" spans="5:12">
      <c r="E159" s="2"/>
      <c r="F159" s="2"/>
      <c r="G159" s="2"/>
      <c r="H159" s="75"/>
      <c r="I159" s="64"/>
      <c r="J159" s="3"/>
      <c r="K159" s="3"/>
      <c r="L159" s="10"/>
    </row>
    <row r="160" spans="5:12">
      <c r="E160" s="2"/>
      <c r="F160" s="2"/>
      <c r="G160" s="2"/>
      <c r="H160" s="75"/>
      <c r="I160" s="64"/>
      <c r="J160" s="3"/>
      <c r="K160" s="3"/>
      <c r="L160" s="10"/>
    </row>
    <row r="161" spans="5:12">
      <c r="E161" s="2"/>
      <c r="F161" s="2"/>
      <c r="G161" s="2"/>
      <c r="H161" s="75"/>
      <c r="I161" s="64"/>
      <c r="J161" s="3"/>
      <c r="K161" s="3"/>
      <c r="L161" s="10"/>
    </row>
    <row r="162" spans="5:12">
      <c r="E162" s="2"/>
      <c r="F162" s="2"/>
      <c r="G162" s="2"/>
      <c r="H162" s="75"/>
      <c r="I162" s="64"/>
      <c r="J162" s="3"/>
      <c r="K162" s="3"/>
      <c r="L162" s="10"/>
    </row>
    <row r="163" spans="5:12">
      <c r="E163" s="2"/>
      <c r="F163" s="2"/>
      <c r="G163" s="2"/>
      <c r="H163" s="75"/>
      <c r="I163" s="64"/>
      <c r="J163" s="3"/>
      <c r="K163" s="3"/>
      <c r="L163" s="10"/>
    </row>
    <row r="164" spans="5:12">
      <c r="E164" s="2"/>
      <c r="F164" s="2"/>
      <c r="G164" s="2"/>
      <c r="H164" s="75"/>
      <c r="I164" s="64"/>
      <c r="J164" s="3"/>
      <c r="K164" s="3"/>
      <c r="L164" s="10"/>
    </row>
    <row r="165" spans="5:12">
      <c r="L165" s="10"/>
    </row>
    <row r="166" spans="5:12">
      <c r="L166" s="10"/>
    </row>
    <row r="167" spans="5:12">
      <c r="L167" s="10"/>
    </row>
    <row r="168" spans="5:12">
      <c r="L168" s="10"/>
    </row>
  </sheetData>
  <sheetProtection algorithmName="SHA-512" hashValue="tndEWVlrGHAmkJRa+GiPqkO8UPEHBg2ceVTLVFASLprIR8eJbzynY+9TsocPHQzlaw3RYNe6g6tzjEiJdYkxbw==" saltValue="s/1aGXNUf/c1I/0qJWoqFA==" spinCount="100000" sheet="1" selectLockedCells="1"/>
  <sortState xmlns:xlrd2="http://schemas.microsoft.com/office/spreadsheetml/2017/richdata2" ref="E57:I57">
    <sortCondition ref="E57"/>
  </sortState>
  <mergeCells count="31">
    <mergeCell ref="E2:I2"/>
    <mergeCell ref="E4:I4"/>
    <mergeCell ref="E6:L6"/>
    <mergeCell ref="C10:E10"/>
    <mergeCell ref="C17:E17"/>
    <mergeCell ref="H17:L17"/>
    <mergeCell ref="H10:L10"/>
    <mergeCell ref="D57:G57"/>
    <mergeCell ref="D58:G58"/>
    <mergeCell ref="D59:G59"/>
    <mergeCell ref="C130:L130"/>
    <mergeCell ref="C22:L22"/>
    <mergeCell ref="C27:L27"/>
    <mergeCell ref="C29:L29"/>
    <mergeCell ref="D53:G53"/>
    <mergeCell ref="D54:G54"/>
    <mergeCell ref="D55:G55"/>
    <mergeCell ref="D56:G56"/>
    <mergeCell ref="D42:G42"/>
    <mergeCell ref="D103:G103"/>
    <mergeCell ref="D104:G104"/>
    <mergeCell ref="D105:G105"/>
    <mergeCell ref="D106:G106"/>
    <mergeCell ref="D102:G102"/>
    <mergeCell ref="D61:G61"/>
    <mergeCell ref="D81:G81"/>
    <mergeCell ref="D82:G82"/>
    <mergeCell ref="D83:G83"/>
    <mergeCell ref="D80:G80"/>
    <mergeCell ref="D100:G100"/>
    <mergeCell ref="D101:G101"/>
  </mergeCells>
  <phoneticPr fontId="27" type="noConversion"/>
  <conditionalFormatting sqref="C33:C38 C44:C88 C99:C108">
    <cfRule type="cellIs" dxfId="2" priority="2" operator="notEqual">
      <formula>B33</formula>
    </cfRule>
  </conditionalFormatting>
  <conditionalFormatting sqref="C42">
    <cfRule type="cellIs" dxfId="1" priority="3" operator="notEqual">
      <formula>B42</formula>
    </cfRule>
  </conditionalFormatting>
  <conditionalFormatting sqref="C90">
    <cfRule type="cellIs" dxfId="0" priority="5" operator="notEqual">
      <formula>B90</formula>
    </cfRule>
  </conditionalFormatting>
  <hyperlinks>
    <hyperlink ref="C117" r:id="rId1" display="http://www.vanin.be/bingel/licenties" xr:uid="{34B0B045-E971-A34A-AD10-3053C743210E}"/>
  </hyperlinks>
  <pageMargins left="0.23622047244094491" right="0.23622047244094491" top="0.74803149606299213" bottom="0.74803149606299213" header="0.31496062992125984" footer="0.31496062992125984"/>
  <pageSetup paperSize="9" scale="81" fitToHeight="0" orientation="portrait" r:id="rId2"/>
  <headerFooter>
    <oddFooter>Pagina &amp;P van &amp;N</oddFooter>
  </headerFooter>
  <customProperties>
    <customPr name="_pios_id" r:id="rId3"/>
  </customProperties>
  <ignoredErrors>
    <ignoredError sqref="C41" unlockedFormula="1"/>
  </ignoredError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9" r:id="rId6" name="Check Box 15">
              <controlPr defaultSize="0" autoFill="0" autoLine="0" autoPict="0">
                <anchor moveWithCells="1">
                  <from>
                    <xdr:col>3</xdr:col>
                    <xdr:colOff>9525</xdr:colOff>
                    <xdr:row>18</xdr:row>
                    <xdr:rowOff>0</xdr:rowOff>
                  </from>
                  <to>
                    <xdr:col>3</xdr:col>
                    <xdr:colOff>238125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7" name="Check Box 17">
              <controlPr defaultSize="0" autoFill="0" autoLine="0" autoPict="0">
                <anchor moveWithCells="1">
                  <from>
                    <xdr:col>3</xdr:col>
                    <xdr:colOff>9525</xdr:colOff>
                    <xdr:row>19</xdr:row>
                    <xdr:rowOff>0</xdr:rowOff>
                  </from>
                  <to>
                    <xdr:col>3</xdr:col>
                    <xdr:colOff>228600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8" name="Check Box 27">
              <controlPr defaultSize="0" autoFill="0" autoLine="0" autoPict="0">
                <anchor moveWithCells="1">
                  <from>
                    <xdr:col>8</xdr:col>
                    <xdr:colOff>9525</xdr:colOff>
                    <xdr:row>18</xdr:row>
                    <xdr:rowOff>0</xdr:rowOff>
                  </from>
                  <to>
                    <xdr:col>8</xdr:col>
                    <xdr:colOff>238125</xdr:colOff>
                    <xdr:row>19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9" name="Check Box 29">
              <controlPr defaultSize="0" autoFill="0" autoLine="0" autoPict="0">
                <anchor moveWithCells="1">
                  <from>
                    <xdr:col>8</xdr:col>
                    <xdr:colOff>9525</xdr:colOff>
                    <xdr:row>19</xdr:row>
                    <xdr:rowOff>0</xdr:rowOff>
                  </from>
                  <to>
                    <xdr:col>8</xdr:col>
                    <xdr:colOff>228600</xdr:colOff>
                    <xdr:row>20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0" name="Check Box 30">
              <controlPr defaultSize="0" autoFill="0" autoLine="0" autoPict="0">
                <anchor moveWithCells="1">
                  <from>
                    <xdr:col>8</xdr:col>
                    <xdr:colOff>9525</xdr:colOff>
                    <xdr:row>17</xdr:row>
                    <xdr:rowOff>0</xdr:rowOff>
                  </from>
                  <to>
                    <xdr:col>8</xdr:col>
                    <xdr:colOff>266700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1" name="Check Box 15">
              <controlPr defaultSize="0" autoFill="0" autoLine="0" autoPict="0">
                <anchor moveWithCells="1">
                  <from>
                    <xdr:col>3</xdr:col>
                    <xdr:colOff>9525</xdr:colOff>
                    <xdr:row>17</xdr:row>
                    <xdr:rowOff>0</xdr:rowOff>
                  </from>
                  <to>
                    <xdr:col>3</xdr:col>
                    <xdr:colOff>238125</xdr:colOff>
                    <xdr:row>18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7093BAFD-B5CA-4B20-AB87-1C2F36068B24}"/>
</file>

<file path=customXml/itemProps2.xml><?xml version="1.0" encoding="utf-8"?>
<ds:datastoreItem xmlns:ds="http://schemas.openxmlformats.org/officeDocument/2006/customXml" ds:itemID="{63B273C8-4307-4249-B450-F6D19AB906EA}"/>
</file>

<file path=customXml/itemProps3.xml><?xml version="1.0" encoding="utf-8"?>
<ds:datastoreItem xmlns:ds="http://schemas.openxmlformats.org/officeDocument/2006/customXml" ds:itemID="{1B604F7D-EEC0-455E-88E4-C0A10FC222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2026-03-23T08:40:29Z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2689200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