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EAB1F893-E37E-44E3-9078-F54B63D19B7F}" xr6:coauthVersionLast="47" xr6:coauthVersionMax="47" xr10:uidLastSave="{00000000-0000-0000-0000-000000000000}"/>
  <bookViews>
    <workbookView xWindow="-120" yWindow="-120" windowWidth="29040" windowHeight="17520" xr2:uid="{00000000-000D-0000-FFFF-FFFF00000000}"/>
  </bookViews>
  <sheets>
    <sheet name="IJsbrekers" sheetId="1" r:id="rId1"/>
  </sheets>
  <definedNames>
    <definedName name="_xlnm.Print_Titles" localSheetId="0">IJsbrekers!$5:$8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18" i="1" l="1"/>
  <c r="K119" i="1"/>
  <c r="K120" i="1"/>
  <c r="K121" i="1"/>
  <c r="K122" i="1"/>
  <c r="K123" i="1"/>
  <c r="K124" i="1"/>
  <c r="K125" i="1"/>
  <c r="K126" i="1"/>
  <c r="K127" i="1"/>
  <c r="K102" i="1"/>
  <c r="K103" i="1"/>
  <c r="K104" i="1"/>
  <c r="K105" i="1"/>
  <c r="K106" i="1"/>
  <c r="K107" i="1"/>
  <c r="K108" i="1"/>
  <c r="K109" i="1"/>
  <c r="K110" i="1"/>
  <c r="K111" i="1"/>
  <c r="K112" i="1"/>
  <c r="K113" i="1"/>
  <c r="K114" i="1"/>
  <c r="K85" i="1"/>
  <c r="K86" i="1"/>
  <c r="K87" i="1"/>
  <c r="K88" i="1"/>
  <c r="K89" i="1"/>
  <c r="K90" i="1"/>
  <c r="K91" i="1"/>
  <c r="K92" i="1"/>
  <c r="K93" i="1"/>
  <c r="K94" i="1"/>
  <c r="K95" i="1"/>
  <c r="K96" i="1"/>
  <c r="K97" i="1"/>
  <c r="K75" i="1"/>
  <c r="K76" i="1"/>
  <c r="K77" i="1"/>
  <c r="K78" i="1"/>
  <c r="K79" i="1"/>
  <c r="K80" i="1"/>
  <c r="K81" i="1"/>
  <c r="K67" i="1"/>
  <c r="K68" i="1"/>
  <c r="K69" i="1"/>
  <c r="K70" i="1"/>
  <c r="K71" i="1"/>
  <c r="K72" i="1"/>
  <c r="K73" i="1"/>
  <c r="K74" i="1"/>
  <c r="K48" i="1"/>
  <c r="K49" i="1"/>
  <c r="K50" i="1"/>
  <c r="K51" i="1"/>
  <c r="K52" i="1"/>
  <c r="K53" i="1"/>
  <c r="K54" i="1"/>
  <c r="K55" i="1"/>
  <c r="K32" i="1"/>
  <c r="K33" i="1"/>
  <c r="K34" i="1"/>
  <c r="K35" i="1"/>
  <c r="K36" i="1"/>
  <c r="K31" i="1"/>
  <c r="K30" i="1"/>
  <c r="B117" i="1" l="1"/>
  <c r="B101" i="1"/>
  <c r="B84" i="1"/>
  <c r="B66" i="1"/>
  <c r="B29" i="1"/>
  <c r="C29" i="1" s="1"/>
  <c r="K130" i="1" l="1"/>
  <c r="K129" i="1"/>
  <c r="K128" i="1"/>
  <c r="C117" i="1"/>
  <c r="K117" i="1" s="1"/>
  <c r="K98" i="1"/>
  <c r="K37" i="1" l="1"/>
  <c r="K38" i="1"/>
  <c r="K39" i="1"/>
  <c r="K40" i="1"/>
  <c r="K41" i="1"/>
  <c r="K42" i="1"/>
  <c r="K43" i="1"/>
  <c r="K44" i="1"/>
  <c r="K56" i="1"/>
  <c r="K57" i="1"/>
  <c r="K58" i="1"/>
  <c r="K59" i="1"/>
  <c r="K60" i="1"/>
  <c r="K61" i="1"/>
  <c r="K62" i="1"/>
  <c r="K63" i="1"/>
  <c r="C101" i="1"/>
  <c r="K101" i="1" s="1"/>
  <c r="B47" i="1"/>
  <c r="C84" i="1"/>
  <c r="K84" i="1" s="1"/>
  <c r="C66" i="1"/>
  <c r="K66" i="1" s="1"/>
  <c r="K26" i="1"/>
  <c r="C47" i="1" l="1"/>
  <c r="K47" i="1" s="1"/>
  <c r="K25" i="1"/>
  <c r="K24" i="1" l="1"/>
  <c r="K29" i="1" l="1"/>
  <c r="K131" i="1" l="1"/>
</calcChain>
</file>

<file path=xl/sharedStrings.xml><?xml version="1.0" encoding="utf-8"?>
<sst xmlns="http://schemas.openxmlformats.org/spreadsheetml/2006/main" count="247" uniqueCount="197">
  <si>
    <t>Prijslijst 2026</t>
  </si>
  <si>
    <t>Dit is een prijslijst en geen bestelformulier, Bestellen kan via de webshop www.vanin.be</t>
  </si>
  <si>
    <t>Gegevens school:</t>
  </si>
  <si>
    <t>Opmerking: Voor ieder leerjaar is een compleet pakket met al het leerlingenmateriaal beschikbaar, inclusief de Bingellicentie. Je kan alle onderdelen inclusief de Bingellicenties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</si>
  <si>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</si>
  <si>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</si>
  <si>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(per klas wordt er voor de  leerkracht een extra licentie bijbesteld in STAP 4, je kan dit manueel wijzigen indien niet gewenst)</t>
    </r>
    <r>
      <rPr>
        <b/>
        <sz val="12"/>
        <rFont val="Calibri"/>
        <family val="2"/>
        <scheme val="minor"/>
      </rPr>
      <t>.</t>
    </r>
  </si>
  <si>
    <t xml:space="preserve"> - leerjaar 1:</t>
  </si>
  <si>
    <t xml:space="preserve"> - leerjaar 2:</t>
  </si>
  <si>
    <t xml:space="preserve"> - leerjaar 3:</t>
  </si>
  <si>
    <t xml:space="preserve"> - leerjaar 4:</t>
  </si>
  <si>
    <t xml:space="preserve"> - leerjaar 5:</t>
  </si>
  <si>
    <t xml:space="preserve"> - leerjaar 6:</t>
  </si>
  <si>
    <r>
      <t>STAP 1: de gewenste hoeveelheden van</t>
    </r>
    <r>
      <rPr>
        <b/>
        <sz val="11"/>
        <color rgb="FFFF0000"/>
        <rFont val="Calibri"/>
        <family val="2"/>
        <scheme val="minor"/>
      </rPr>
      <t xml:space="preserve"> </t>
    </r>
    <r>
      <rPr>
        <b/>
        <sz val="11"/>
        <color theme="0"/>
        <rFont val="Calibri"/>
        <family val="2"/>
        <scheme val="minor"/>
      </rPr>
      <t>andere materialen dan de standaardpakketten moeten manueel aangepast worden.</t>
    </r>
  </si>
  <si>
    <t xml:space="preserve">STAP 2: De totale prijs wordt automatisch berekend. Breng manueel wijzigingen aan indien gewenst. </t>
  </si>
  <si>
    <t>Aantal</t>
  </si>
  <si>
    <t>Titel</t>
  </si>
  <si>
    <t>Bestelnummer</t>
  </si>
  <si>
    <t>Prijs in euro 2025</t>
  </si>
  <si>
    <t>Totale prijs in euro</t>
  </si>
  <si>
    <t>Kleuters</t>
  </si>
  <si>
    <t xml:space="preserve">Inspiratiemap oudste kleuters </t>
  </si>
  <si>
    <t>978-90-306-9279-9</t>
  </si>
  <si>
    <t>Klaspop Hedvig</t>
  </si>
  <si>
    <t>978-94-641-7269-0</t>
  </si>
  <si>
    <t>Set  vertel- en toonplaten kleuters</t>
  </si>
  <si>
    <t>978-94-641-7299-7</t>
  </si>
  <si>
    <t>LEERJAAR 1</t>
  </si>
  <si>
    <t>Leerlingenmateriaal</t>
  </si>
  <si>
    <t>IJsbrekers 1 - standaardpakket werkschrift A-D + Bingel Max</t>
  </si>
  <si>
    <t>978-94-647-0176-0</t>
  </si>
  <si>
    <t>∞</t>
  </si>
  <si>
    <t xml:space="preserve">Indien je geen pakket bestelt, kan je de verschillende onderdelen van het pakket ook afzonderlijk bestellen </t>
  </si>
  <si>
    <t xml:space="preserve">Ijsbrekers 1 - werkschrift a </t>
  </si>
  <si>
    <t>978-94-647-0177-7</t>
  </si>
  <si>
    <t xml:space="preserve">Ijsbrekers 1 - werkschrift b </t>
  </si>
  <si>
    <t>978-94-647-0178-4</t>
  </si>
  <si>
    <t xml:space="preserve">Ijsbrekers 1 - werkschrift c </t>
  </si>
  <si>
    <t>978-94-647-0179-1</t>
  </si>
  <si>
    <t xml:space="preserve">Ijsbrekers 1 - werkschrift d </t>
  </si>
  <si>
    <t>978-94-647-0180-7</t>
  </si>
  <si>
    <t xml:space="preserve">Ijsbrekers 1 - Bingel Max </t>
  </si>
  <si>
    <t>978-94-647-0183-8</t>
  </si>
  <si>
    <t>IJsbrekers 1 - Set onthoudkaartjes</t>
  </si>
  <si>
    <t>978-94-641-7295-9</t>
  </si>
  <si>
    <t>IJsbrekers 1 - kloklezen voor het GO!</t>
  </si>
  <si>
    <t>978-94-641-7387-1</t>
  </si>
  <si>
    <t>B</t>
  </si>
  <si>
    <t>Leerkrachtenmateriaal</t>
  </si>
  <si>
    <t xml:space="preserve">Ijsbrekers 1 - Gedrukte handleiding incl. kopieerbladen </t>
  </si>
  <si>
    <t>978-90-306-9281-2</t>
  </si>
  <si>
    <t>Klasmateriaal</t>
  </si>
  <si>
    <t xml:space="preserve">Ijsbrekers 1 - correctiesleutels </t>
  </si>
  <si>
    <t>978-90-306-9593-6</t>
  </si>
  <si>
    <t>Ijsbrekers 1 - Beloningsstickers  (10 vel)</t>
  </si>
  <si>
    <t>978-90-306-9984-2</t>
  </si>
  <si>
    <t>IJsbrekers 1 - Set wandplaten met spelborden</t>
  </si>
  <si>
    <t>978-94-641-7297-3</t>
  </si>
  <si>
    <t>LEERJAAR 2</t>
  </si>
  <si>
    <t>IJsbrekers 2 - standaardpakket werkschrift A-F + Bingel Max</t>
  </si>
  <si>
    <t>978-94-647-0168-5</t>
  </si>
  <si>
    <t xml:space="preserve">Ijsbrekers 2 - werkschrift a </t>
  </si>
  <si>
    <t>978-94-647-0169-2</t>
  </si>
  <si>
    <t xml:space="preserve">Ijsbrekers 2 - werkschrift b </t>
  </si>
  <si>
    <t>978-94-647-0170-8</t>
  </si>
  <si>
    <t xml:space="preserve">Ijsbrekers 2 - werkschrift c </t>
  </si>
  <si>
    <t>978-94-647-0171-5</t>
  </si>
  <si>
    <t xml:space="preserve">Ijsbrekers 2 - werkschrift d </t>
  </si>
  <si>
    <t>978-94-647-0172-2</t>
  </si>
  <si>
    <t xml:space="preserve">Ijsbrekers 2 - werkschrift e </t>
  </si>
  <si>
    <t>978-94-647-0173-9</t>
  </si>
  <si>
    <t xml:space="preserve">Ijsbrekers 2 - werkschrift f </t>
  </si>
  <si>
    <t>978-94-647-0174-6</t>
  </si>
  <si>
    <t xml:space="preserve">Ijsbrekers 2 - Bingel Max </t>
  </si>
  <si>
    <t>978-94-647-0175-3</t>
  </si>
  <si>
    <t>IJsbrekers 2 - Set onthoudkaartjes</t>
  </si>
  <si>
    <t>978-94-641-7296-6</t>
  </si>
  <si>
    <t>IJsbrekers 2 - kloklezen voor het GO!</t>
  </si>
  <si>
    <t>978-94-641-7388-8</t>
  </si>
  <si>
    <t>IJsbrekers 2 - Gedrukte handleiding incl. kopieerbladen</t>
  </si>
  <si>
    <t>978-90-306-9282-9</t>
  </si>
  <si>
    <t xml:space="preserve">Ijsbrekers 2 - correctiesleutels </t>
  </si>
  <si>
    <t>978-90-306-9594-3</t>
  </si>
  <si>
    <t>Ijsbrekers 2 - Beloningsstickers (10 vel)</t>
  </si>
  <si>
    <t>978-90-306-9985-9</t>
  </si>
  <si>
    <t>IJsbrekers 2 - Set wandplaten met spelborden</t>
  </si>
  <si>
    <t>978-94-641-7298-0</t>
  </si>
  <si>
    <t>LEERJAAR 3</t>
  </si>
  <si>
    <t>IJsbrekers 3 - standaardpakket werkschrift A-F + Bingel Max</t>
  </si>
  <si>
    <t>978-94-647-0160-9</t>
  </si>
  <si>
    <t xml:space="preserve">Ijsbrekers 3 - werkschrift a </t>
  </si>
  <si>
    <t>978-94-647-0161-6</t>
  </si>
  <si>
    <t xml:space="preserve">Ijsbrekers 3 - werkschrift b </t>
  </si>
  <si>
    <t>978-94-647-0162-3</t>
  </si>
  <si>
    <t xml:space="preserve">Ijsbrekers 3 - werkschrift c </t>
  </si>
  <si>
    <t>978-94-647-0163-0</t>
  </si>
  <si>
    <t xml:space="preserve">Ijsbrekers 3 - werkschrift d </t>
  </si>
  <si>
    <t>978-94-647-0164-7</t>
  </si>
  <si>
    <t xml:space="preserve">Ijsbrekers 3 - werkschrift e </t>
  </si>
  <si>
    <t>978-94-647-0165-4</t>
  </si>
  <si>
    <t xml:space="preserve">Ijsbrekers 3 - werkschrift f </t>
  </si>
  <si>
    <t>978-94-647-0166-1</t>
  </si>
  <si>
    <t xml:space="preserve">Ijsbrekers 3 - Bingel Max </t>
  </si>
  <si>
    <t>978-94-647-0167-8</t>
  </si>
  <si>
    <t>IJsbrekers 3 - Set onthoudkaartjes</t>
  </si>
  <si>
    <t>978-94-641-7391-8</t>
  </si>
  <si>
    <t>Ijsbrekers 3 - kloklezen voor het GO!</t>
  </si>
  <si>
    <t>978-94-641-7389-5</t>
  </si>
  <si>
    <t>Ijsbrekers 3 - Gedrukte handleiding incl. kopieerbladen</t>
  </si>
  <si>
    <t>978-90-306-9283-6</t>
  </si>
  <si>
    <t xml:space="preserve">Ijsbrekers 3 - correctiesleutels </t>
  </si>
  <si>
    <t>978-90-306-9595-0</t>
  </si>
  <si>
    <t>IJsbrekers 3 - Set wandplaten met spelborden</t>
  </si>
  <si>
    <t>978-94-641-7393-2</t>
  </si>
  <si>
    <t>LEERJAAR 4</t>
  </si>
  <si>
    <t>IJsbrekers 4 - standaardpakket werkschrift A-F + Bingel Max</t>
  </si>
  <si>
    <t>978-94-641-7743-5</t>
  </si>
  <si>
    <t xml:space="preserve">Ijsbrekers 4 - werkschrift a </t>
  </si>
  <si>
    <t>978-94-641-7736-7</t>
  </si>
  <si>
    <t xml:space="preserve">Ijsbrekers 4 - werkschrift b </t>
  </si>
  <si>
    <t>978-94-641-7737-4</t>
  </si>
  <si>
    <t xml:space="preserve">Ijsbrekers 4 - werkschrift c </t>
  </si>
  <si>
    <t>978-94-641-7738-1</t>
  </si>
  <si>
    <t xml:space="preserve">Ijsbrekers 4 - werkschrift d </t>
  </si>
  <si>
    <t>978-94-641-7739-8</t>
  </si>
  <si>
    <t xml:space="preserve">Ijsbrekers 4 - werkschrift e </t>
  </si>
  <si>
    <t>978-94-641-7740-4</t>
  </si>
  <si>
    <t xml:space="preserve">Ijsbrekers 4 - werkschrift f </t>
  </si>
  <si>
    <t>978-94-641-7741-1</t>
  </si>
  <si>
    <t xml:space="preserve">Ijsbrekers 4 - Bingel Max </t>
  </si>
  <si>
    <t>978-94-641-7742-8</t>
  </si>
  <si>
    <t>Ijsbrekers 4 - kloklezen voor het GO!</t>
  </si>
  <si>
    <t>978-94-641-7390-1</t>
  </si>
  <si>
    <t>Ijsbrekers 4 - Gedrukte handleiding incl. kopieerbladen</t>
  </si>
  <si>
    <t>978-90-306-9284-3</t>
  </si>
  <si>
    <t xml:space="preserve">Ijsbrekers 4 - correctiesleutels </t>
  </si>
  <si>
    <t>978-90-306-9596-7</t>
  </si>
  <si>
    <t>IJsbrekers 4 - Set wandplaten met spelborden</t>
  </si>
  <si>
    <t>978-94-641-7394-9</t>
  </si>
  <si>
    <t>LEERJAAR 5</t>
  </si>
  <si>
    <t>IJsbrekers 5 - standaardpakket werkschrift A-F + Bingel Max</t>
  </si>
  <si>
    <t>978-94-641-7750-3</t>
  </si>
  <si>
    <t xml:space="preserve">Ijsbrekers 5 - werkschrift a </t>
  </si>
  <si>
    <t>978-94-641-7752-7</t>
  </si>
  <si>
    <t xml:space="preserve">Ijsbrekers 5 - werkschrift b </t>
  </si>
  <si>
    <t>978-94-641-7753-4</t>
  </si>
  <si>
    <t xml:space="preserve">Ijsbrekers 5 - werkschrift c </t>
  </si>
  <si>
    <t>978-94-641-7754-1</t>
  </si>
  <si>
    <t xml:space="preserve">Ijsbrekers 5 - werkschrift d </t>
  </si>
  <si>
    <t>978-94-641-7755-8</t>
  </si>
  <si>
    <t xml:space="preserve">Ijsbrekers 5 - werkschrift e </t>
  </si>
  <si>
    <t>978-94-641-7756-5</t>
  </si>
  <si>
    <t xml:space="preserve">Ijsbrekers 5 - werkschrift f </t>
  </si>
  <si>
    <t>978-94-641-7757-2</t>
  </si>
  <si>
    <t xml:space="preserve">Ijsbrekers 5 - Bingel Max </t>
  </si>
  <si>
    <t>978-94-641-7748-0</t>
  </si>
  <si>
    <t>Ijsbrekers 5 -  Gedrukte handleiding incl. kopieerbladen</t>
  </si>
  <si>
    <t>978-90-306-9285-0</t>
  </si>
  <si>
    <t xml:space="preserve">Ijsbrekers 5 - correctiesleutels </t>
  </si>
  <si>
    <t>978-90-306-9597-4</t>
  </si>
  <si>
    <t>IJsbrekers 5 - Set wandplaten met spelborden</t>
  </si>
  <si>
    <t>978-94-641-7746-6</t>
  </si>
  <si>
    <t xml:space="preserve">LEERJAAR 6 </t>
  </si>
  <si>
    <t>IJsbrekers 6 - standaardpakket werkschrift A-F + Bingel Max</t>
  </si>
  <si>
    <t>978-94-641-7751-0</t>
  </si>
  <si>
    <t xml:space="preserve">Ijsbrekers 6 - werkschrift a </t>
  </si>
  <si>
    <t>978-94-641-7758-9</t>
  </si>
  <si>
    <t xml:space="preserve">Ijsbrekers 6 - werkschrift b </t>
  </si>
  <si>
    <t>978-94-641-7759-6</t>
  </si>
  <si>
    <t xml:space="preserve">Ijsbrekers 6 - werkschrift c </t>
  </si>
  <si>
    <t>978-94-641-7760-2</t>
  </si>
  <si>
    <t xml:space="preserve">Ijsbrekers 6 - werkschrift d </t>
  </si>
  <si>
    <t>978-94-641-7761-9</t>
  </si>
  <si>
    <t xml:space="preserve">Ijsbrekers 6 - werkschrift e </t>
  </si>
  <si>
    <t>978-94-641-7762-6</t>
  </si>
  <si>
    <t xml:space="preserve">Ijsbrekers 6 - werkschrift f </t>
  </si>
  <si>
    <t>978-94-641-7763-3</t>
  </si>
  <si>
    <t xml:space="preserve">Ijsbrekers 6 - Bingel Max </t>
  </si>
  <si>
    <t>978-94-641-7749-7</t>
  </si>
  <si>
    <t>Ijsbrekers 6 -  Gedrukte handleiding incl. kopieerbladen</t>
  </si>
  <si>
    <t>978-90-306-9286-7</t>
  </si>
  <si>
    <t xml:space="preserve">Ijsbrekers 6 - correctiesleutels </t>
  </si>
  <si>
    <t>978-90-306-9598-1</t>
  </si>
  <si>
    <t>IJsbrekers 6 - Set wandplaten met spelborden</t>
  </si>
  <si>
    <t>978-94-641-7747-3</t>
  </si>
  <si>
    <t>TOTALE PRIJS</t>
  </si>
  <si>
    <t>Digitale ondersteuning bij Ijsbrekers via Bingel</t>
  </si>
  <si>
    <t>Meer informatie over de Bingel-licenties vind je op:</t>
  </si>
  <si>
    <t>www.vanin.be/bingel/licenties</t>
  </si>
  <si>
    <t>Bij de aankoop van een standaardpakket of aparte licentie, wordt de Bingel-licentie automatisch voor de school opengezet.</t>
  </si>
  <si>
    <t>jaarlijks opnieuw bestellen</t>
  </si>
  <si>
    <t>mag je bestellen maar zit ook in Bingel</t>
  </si>
  <si>
    <t>STAP 3: bestellen doe je via de webshop www.vanin.be</t>
  </si>
  <si>
    <t xml:space="preserve">   Dit is een indicatieve offerte.</t>
  </si>
  <si>
    <t xml:space="preserve">   Prijzen zijn geldig tot 31 december 2026 en zijn inclusief BTW en exclusief administratie- en portkosten. </t>
  </si>
  <si>
    <t xml:space="preserve">   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</si>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</sst>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sz val="11"/>
      <name val="Calibri"/>
      <family val="2"/>
      <scheme val="minor"/>
    </font>
    <font>
      <sz val="10"/>
      <color theme="0"/>
      <name val="Calibri"/>
      <family val="2"/>
      <scheme val="minor"/>
    </font>
    <font>
      <sz val="9"/>
      <color theme="1"/>
      <name val="Calibri"/>
      <family val="2"/>
      <scheme val="minor"/>
    </font>
    <font>
      <sz val="12"/>
      <color theme="0"/>
      <name val="Calibri"/>
      <family val="2"/>
      <scheme val="minor"/>
    </font>
    <font>
      <sz val="11"/>
      <name val="Calibri"/>
      <family val="2"/>
    </font>
    <font>
      <b/>
      <sz val="16"/>
      <color theme="1"/>
      <name val="Calibri"/>
      <family val="2"/>
      <scheme val="minor"/>
    </font>
    <font>
      <u/>
      <sz val="11"/>
      <color theme="10"/>
      <name val="Calibri"/>
      <family val="2"/>
      <scheme val="minor"/>
    </font>
    <font>
      <sz val="10"/>
      <color rgb="FF000000"/>
      <name val="Calibri"/>
      <family val="2"/>
      <scheme val="minor"/>
    </font>
    <font>
      <i/>
      <sz val="10"/>
      <color theme="1"/>
      <name val="Calibri"/>
      <family val="2"/>
      <scheme val="minor"/>
    </font>
    <font>
      <u/>
      <sz val="10"/>
      <color theme="10"/>
      <name val="Calibri"/>
      <family val="2"/>
      <scheme val="minor"/>
    </font>
  </fonts>
  <fills count="13">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C00000"/>
        <bgColor indexed="64"/>
      </patternFill>
    </fill>
    <fill>
      <patternFill patternType="solid">
        <fgColor theme="8" tint="-0.249977111117893"/>
        <bgColor indexed="64"/>
      </patternFill>
    </fill>
    <fill>
      <patternFill patternType="solid">
        <fgColor theme="0"/>
        <bgColor indexed="64"/>
      </patternFill>
    </fill>
    <fill>
      <patternFill patternType="solid">
        <fgColor theme="8" tint="-0.499984740745262"/>
        <bgColor indexed="64"/>
      </patternFill>
    </fill>
    <fill>
      <patternFill patternType="solid">
        <fgColor theme="7" tint="0.39997558519241921"/>
        <bgColor indexed="64"/>
      </patternFill>
    </fill>
    <fill>
      <patternFill patternType="solid">
        <fgColor theme="5" tint="0.79998168889431442"/>
        <bgColor indexed="64"/>
      </patternFill>
    </fill>
    <fill>
      <patternFill patternType="solid">
        <fgColor rgb="FFFFFF00"/>
        <bgColor indexed="64"/>
      </patternFill>
    </fill>
  </fills>
  <borders count="12">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bottom/>
      <diagonal/>
    </border>
  </borders>
  <cellStyleXfs count="6">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1" fillId="0" borderId="0"/>
    <xf numFmtId="0" fontId="23" fillId="0" borderId="0" applyNumberFormat="0" applyFill="0" applyBorder="0" applyAlignment="0" applyProtection="0"/>
  </cellStyleXfs>
  <cellXfs count="87">
    <xf numFmtId="0" fontId="0" fillId="0" borderId="0" xfId="0"/>
    <xf numFmtId="4" fontId="0" fillId="0" borderId="0" xfId="0" applyNumberFormat="1" applyAlignment="1">
      <alignment horizontal="right"/>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10" fillId="0" borderId="0" xfId="0" applyFont="1"/>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0" fontId="4" fillId="0" borderId="7" xfId="0"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0" fillId="6" borderId="0" xfId="0" applyFill="1"/>
    <xf numFmtId="1" fontId="4" fillId="0" borderId="2" xfId="0" applyNumberFormat="1" applyFont="1" applyBorder="1"/>
    <xf numFmtId="0" fontId="12" fillId="0" borderId="0" xfId="0" applyFont="1"/>
    <xf numFmtId="0" fontId="14" fillId="0" borderId="0" xfId="0" applyFont="1" applyAlignment="1">
      <alignment horizontal="center"/>
    </xf>
    <xf numFmtId="0" fontId="4" fillId="0" borderId="2" xfId="0" applyFont="1" applyBorder="1" applyAlignment="1" applyProtection="1">
      <alignment horizontal="center"/>
      <protection locked="0"/>
    </xf>
    <xf numFmtId="0" fontId="4" fillId="0" borderId="2" xfId="0" applyFont="1" applyBorder="1" applyProtection="1">
      <protection hidden="1"/>
    </xf>
    <xf numFmtId="0" fontId="4" fillId="0" borderId="2" xfId="0" applyFont="1" applyBorder="1" applyAlignment="1" applyProtection="1">
      <alignment horizontal="center"/>
      <protection hidden="1"/>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5" fillId="0" borderId="2" xfId="0" applyNumberFormat="1" applyFont="1" applyBorder="1" applyAlignment="1">
      <alignment horizontal="right" wrapText="1"/>
    </xf>
    <xf numFmtId="1" fontId="8" fillId="4" borderId="10" xfId="0" applyNumberFormat="1" applyFont="1" applyFill="1" applyBorder="1" applyAlignment="1" applyProtection="1">
      <alignment horizontal="center"/>
      <protection locked="0"/>
    </xf>
    <xf numFmtId="1" fontId="8" fillId="4" borderId="10" xfId="0" applyNumberFormat="1" applyFont="1" applyFill="1" applyBorder="1" applyAlignment="1" applyProtection="1">
      <alignment horizontal="left"/>
      <protection locked="0"/>
    </xf>
    <xf numFmtId="2" fontId="18" fillId="6" borderId="2" xfId="0" applyNumberFormat="1" applyFont="1" applyFill="1" applyBorder="1" applyAlignment="1">
      <alignment horizontal="center"/>
    </xf>
    <xf numFmtId="0" fontId="13" fillId="7" borderId="0" xfId="0" applyFont="1" applyFill="1"/>
    <xf numFmtId="0" fontId="13" fillId="8" borderId="0" xfId="0" applyFont="1" applyFill="1"/>
    <xf numFmtId="0" fontId="12" fillId="9" borderId="0" xfId="0" applyFont="1" applyFill="1"/>
    <xf numFmtId="2" fontId="18" fillId="8" borderId="2" xfId="0" applyNumberFormat="1" applyFont="1" applyFill="1" applyBorder="1" applyAlignment="1">
      <alignment horizontal="center"/>
    </xf>
    <xf numFmtId="0" fontId="4" fillId="0" borderId="6" xfId="0" applyFont="1" applyBorder="1" applyAlignment="1">
      <alignment horizontal="center"/>
    </xf>
    <xf numFmtId="1" fontId="4" fillId="0" borderId="2" xfId="0" applyNumberFormat="1" applyFont="1" applyBorder="1" applyAlignment="1" applyProtection="1">
      <alignment horizontal="center"/>
      <protection locked="0"/>
    </xf>
    <xf numFmtId="2" fontId="18" fillId="0" borderId="2" xfId="0" applyNumberFormat="1" applyFont="1" applyBorder="1" applyAlignment="1">
      <alignment horizontal="center"/>
    </xf>
    <xf numFmtId="0" fontId="0" fillId="0" borderId="2" xfId="0" applyBorder="1" applyAlignment="1">
      <alignment horizontal="center"/>
    </xf>
    <xf numFmtId="0" fontId="19" fillId="0" borderId="0" xfId="0" applyFont="1"/>
    <xf numFmtId="2" fontId="3" fillId="3" borderId="5" xfId="0" applyNumberFormat="1" applyFont="1" applyFill="1" applyBorder="1"/>
    <xf numFmtId="2" fontId="4" fillId="0" borderId="7" xfId="0" applyNumberFormat="1" applyFont="1" applyBorder="1"/>
    <xf numFmtId="2" fontId="5" fillId="3" borderId="7" xfId="0" applyNumberFormat="1" applyFont="1" applyFill="1" applyBorder="1"/>
    <xf numFmtId="0" fontId="20" fillId="7" borderId="0" xfId="0" applyFont="1" applyFill="1"/>
    <xf numFmtId="0" fontId="11" fillId="9" borderId="0" xfId="0" applyFont="1" applyFill="1"/>
    <xf numFmtId="0" fontId="20" fillId="0" borderId="0" xfId="0" applyFont="1"/>
    <xf numFmtId="4" fontId="2" fillId="0" borderId="2" xfId="2" applyNumberFormat="1" applyFont="1" applyFill="1" applyBorder="1" applyAlignment="1" applyProtection="1">
      <alignment horizontal="right" vertical="center" wrapText="1"/>
    </xf>
    <xf numFmtId="2" fontId="3" fillId="0" borderId="2" xfId="0" applyNumberFormat="1" applyFont="1" applyBorder="1"/>
    <xf numFmtId="4" fontId="3" fillId="0" borderId="7" xfId="0" applyNumberFormat="1" applyFont="1" applyBorder="1" applyAlignment="1">
      <alignment horizontal="right"/>
    </xf>
    <xf numFmtId="2" fontId="3" fillId="0" borderId="7" xfId="0" applyNumberFormat="1" applyFont="1" applyBorder="1" applyAlignment="1">
      <alignment horizontal="right"/>
    </xf>
    <xf numFmtId="0" fontId="3" fillId="0" borderId="0" xfId="0" applyFont="1"/>
    <xf numFmtId="0" fontId="22" fillId="0" borderId="0" xfId="0" applyFont="1" applyAlignment="1">
      <alignment horizontal="center"/>
    </xf>
    <xf numFmtId="0" fontId="0" fillId="10" borderId="2" xfId="0" applyFill="1" applyBorder="1" applyAlignment="1">
      <alignment horizontal="center"/>
    </xf>
    <xf numFmtId="0" fontId="0" fillId="10" borderId="0" xfId="0" applyFill="1"/>
    <xf numFmtId="0" fontId="24" fillId="0" borderId="0" xfId="0" applyFont="1"/>
    <xf numFmtId="0" fontId="25" fillId="0" borderId="6" xfId="0" applyFont="1" applyBorder="1"/>
    <xf numFmtId="0" fontId="25" fillId="0" borderId="10" xfId="0" applyFont="1" applyBorder="1"/>
    <xf numFmtId="0" fontId="5" fillId="0" borderId="0" xfId="0" applyFont="1"/>
    <xf numFmtId="2" fontId="5" fillId="0" borderId="0" xfId="0" applyNumberFormat="1" applyFont="1"/>
    <xf numFmtId="2" fontId="4" fillId="12" borderId="0" xfId="0" applyNumberFormat="1" applyFont="1" applyFill="1"/>
    <xf numFmtId="0" fontId="17" fillId="0" borderId="0" xfId="0" applyFont="1" applyAlignment="1" applyProtection="1">
      <alignment horizontal="left"/>
      <protection locked="0"/>
    </xf>
    <xf numFmtId="0" fontId="4" fillId="0" borderId="11" xfId="0" applyFont="1" applyBorder="1"/>
    <xf numFmtId="0" fontId="26" fillId="0" borderId="11" xfId="5" applyFont="1" applyFill="1" applyBorder="1"/>
    <xf numFmtId="0" fontId="4" fillId="0" borderId="0" xfId="0" applyFont="1" applyAlignment="1">
      <alignment horizontal="center"/>
    </xf>
    <xf numFmtId="0" fontId="7" fillId="0" borderId="0" xfId="0" applyFont="1" applyAlignment="1">
      <alignment horizontal="center"/>
    </xf>
    <xf numFmtId="0" fontId="17" fillId="4" borderId="0" xfId="0" applyFont="1" applyFill="1" applyAlignment="1" applyProtection="1">
      <alignment horizontal="left"/>
      <protection locked="0"/>
    </xf>
    <xf numFmtId="0" fontId="15" fillId="3" borderId="0" xfId="0" applyFont="1" applyFill="1" applyAlignment="1">
      <alignment horizontal="left" vertical="top" wrapText="1"/>
    </xf>
    <xf numFmtId="0" fontId="8" fillId="11" borderId="0" xfId="0" applyFont="1" applyFill="1" applyAlignment="1">
      <alignment horizontal="center" vertical="top" wrapText="1"/>
    </xf>
  </cellXfs>
  <cellStyles count="6">
    <cellStyle name="Hyperlink" xfId="5"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 name="Standaard 2" xfId="4" xr:uid="{A33658C2-B00B-4967-A08D-51C728406FD3}"/>
  </cellStyles>
  <dxfs count="1">
    <dxf>
      <fill>
        <patternFill>
          <bgColor rgb="FFFFC000"/>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40664</xdr:colOff>
      <xdr:row>0</xdr:row>
      <xdr:rowOff>66675</xdr:rowOff>
    </xdr:from>
    <xdr:to>
      <xdr:col>10</xdr:col>
      <xdr:colOff>903243</xdr:colOff>
      <xdr:row>3</xdr:row>
      <xdr:rowOff>153332</xdr:rowOff>
    </xdr:to>
    <xdr:pic>
      <xdr:nvPicPr>
        <xdr:cNvPr id="28" name="Picture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17889" y="66675"/>
          <a:ext cx="881629" cy="982007"/>
        </a:xfrm>
        <a:prstGeom prst="rect">
          <a:avLst/>
        </a:prstGeom>
      </xdr:spPr>
    </xdr:pic>
    <xdr:clientData/>
  </xdr:twoCellAnchor>
  <xdr:twoCellAnchor editAs="oneCell">
    <xdr:from>
      <xdr:col>0</xdr:col>
      <xdr:colOff>0</xdr:colOff>
      <xdr:row>140</xdr:row>
      <xdr:rowOff>18277</xdr:rowOff>
    </xdr:from>
    <xdr:to>
      <xdr:col>7</xdr:col>
      <xdr:colOff>174504</xdr:colOff>
      <xdr:row>151</xdr:row>
      <xdr:rowOff>73060</xdr:rowOff>
    </xdr:to>
    <xdr:pic>
      <xdr:nvPicPr>
        <xdr:cNvPr id="3" name="Picture 2">
          <a:extLst>
            <a:ext uri="{FF2B5EF4-FFF2-40B4-BE49-F238E27FC236}">
              <a16:creationId xmlns:a16="http://schemas.microsoft.com/office/drawing/2014/main" id="{F652051D-E50D-450A-AE4B-6D352C0C5378}"/>
            </a:ext>
          </a:extLst>
        </xdr:cNvPr>
        <xdr:cNvPicPr>
          <a:picLocks noChangeAspect="1"/>
        </xdr:cNvPicPr>
      </xdr:nvPicPr>
      <xdr:blipFill>
        <a:blip xmlns:r="http://schemas.openxmlformats.org/officeDocument/2006/relationships" r:embed="rId2"/>
        <a:stretch>
          <a:fillRect/>
        </a:stretch>
      </xdr:blipFill>
      <xdr:spPr>
        <a:xfrm>
          <a:off x="0" y="19207977"/>
          <a:ext cx="5756154" cy="208043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N198"/>
  <sheetViews>
    <sheetView showGridLines="0" showZeros="0" tabSelected="1" topLeftCell="C1" zoomScaleNormal="100" workbookViewId="0">
      <selection activeCell="I13" sqref="I13"/>
    </sheetView>
  </sheetViews>
  <sheetFormatPr defaultColWidth="13.5703125" defaultRowHeight="15"/>
  <cols>
    <col min="1" max="1" width="7.42578125" hidden="1" customWidth="1"/>
    <col min="2" max="2" width="7.28515625" hidden="1" customWidth="1"/>
    <col min="3" max="3" width="15.85546875" customWidth="1"/>
    <col min="4" max="4" width="5.85546875" customWidth="1"/>
    <col min="5" max="5" width="31.140625" bestFit="1" customWidth="1"/>
    <col min="8" max="8" width="18.85546875" customWidth="1"/>
    <col min="9" max="9" width="8.5703125" style="1" customWidth="1"/>
    <col min="10" max="10" width="13.5703125" style="1"/>
    <col min="12" max="12" width="5.5703125" hidden="1" customWidth="1"/>
  </cols>
  <sheetData>
    <row r="1" spans="1:11" ht="21">
      <c r="G1" s="70" t="s">
        <v>0</v>
      </c>
    </row>
    <row r="2" spans="1:11" ht="24.75" customHeight="1">
      <c r="E2" s="83"/>
      <c r="F2" s="83"/>
      <c r="G2" s="83"/>
      <c r="H2" s="83"/>
      <c r="I2" s="83"/>
      <c r="J2" s="5"/>
    </row>
    <row r="3" spans="1:11" ht="24.75" customHeight="1">
      <c r="E3" s="83"/>
      <c r="F3" s="83"/>
      <c r="G3" s="83"/>
      <c r="H3" s="83"/>
      <c r="I3" s="83"/>
      <c r="J3" s="5"/>
    </row>
    <row r="4" spans="1:11" s="64" customFormat="1" ht="18" customHeight="1">
      <c r="A4" s="62"/>
      <c r="B4" s="62"/>
      <c r="C4" s="52" t="s">
        <v>1</v>
      </c>
      <c r="D4" s="63"/>
      <c r="E4" s="63"/>
      <c r="F4" s="63"/>
      <c r="G4" s="63"/>
      <c r="H4" s="63"/>
      <c r="I4" s="63"/>
      <c r="J4" s="63"/>
      <c r="K4" s="63"/>
    </row>
    <row r="5" spans="1:11" ht="27" customHeight="1">
      <c r="C5" s="4" t="s">
        <v>2</v>
      </c>
      <c r="D5" s="4"/>
      <c r="E5" s="84"/>
      <c r="F5" s="84"/>
      <c r="G5" s="84"/>
      <c r="H5" s="84"/>
      <c r="I5" s="84"/>
      <c r="J5" s="84"/>
      <c r="K5" s="84"/>
    </row>
    <row r="6" spans="1:11" ht="27" customHeight="1">
      <c r="C6" s="4"/>
      <c r="D6" s="4"/>
      <c r="E6" s="79"/>
      <c r="F6" s="79"/>
      <c r="G6" s="79"/>
      <c r="H6" s="79"/>
      <c r="I6" s="79"/>
      <c r="J6" s="79"/>
      <c r="K6" s="79"/>
    </row>
    <row r="7" spans="1:11" ht="26.25" customHeight="1">
      <c r="C7" s="86" t="s">
        <v>3</v>
      </c>
      <c r="D7" s="86"/>
      <c r="E7" s="86"/>
      <c r="F7" s="86"/>
      <c r="G7" s="86"/>
      <c r="H7" s="86"/>
      <c r="I7" s="86"/>
      <c r="J7" s="86"/>
      <c r="K7" s="86"/>
    </row>
    <row r="8" spans="1:11" ht="14.25" customHeight="1">
      <c r="C8" s="4"/>
      <c r="D8" s="4"/>
      <c r="H8" s="5"/>
      <c r="I8" s="5"/>
      <c r="J8" s="5"/>
    </row>
    <row r="9" spans="1:11" s="64" customFormat="1" ht="18" customHeight="1">
      <c r="A9" s="62"/>
      <c r="B9" s="62"/>
      <c r="C9" s="52" t="s">
        <v>4</v>
      </c>
      <c r="D9" s="63"/>
      <c r="E9" s="63"/>
      <c r="F9" s="63"/>
      <c r="G9" s="63"/>
      <c r="H9" s="63"/>
      <c r="I9" s="63"/>
      <c r="J9" s="63"/>
      <c r="K9" s="63"/>
    </row>
    <row r="10" spans="1:11" ht="14.25" customHeight="1">
      <c r="C10" s="7"/>
      <c r="D10" s="7"/>
      <c r="H10" s="5"/>
      <c r="I10" s="5"/>
      <c r="J10" s="5"/>
    </row>
    <row r="11" spans="1:11" ht="48" customHeight="1">
      <c r="C11" s="85" t="s">
        <v>5</v>
      </c>
      <c r="D11" s="85"/>
      <c r="E11" s="85"/>
      <c r="H11" s="85" t="s">
        <v>6</v>
      </c>
      <c r="I11" s="85"/>
      <c r="J11" s="85"/>
      <c r="K11" s="85"/>
    </row>
    <row r="12" spans="1:11" ht="14.25" customHeight="1">
      <c r="C12" s="10" t="s">
        <v>7</v>
      </c>
      <c r="D12" s="47"/>
      <c r="E12" s="11"/>
      <c r="H12" s="10" t="s">
        <v>7</v>
      </c>
      <c r="I12" s="48"/>
      <c r="J12" s="12"/>
      <c r="K12" s="11"/>
    </row>
    <row r="13" spans="1:11" ht="15" customHeight="1">
      <c r="C13" s="10" t="s">
        <v>8</v>
      </c>
      <c r="D13" s="47"/>
      <c r="E13" s="11"/>
      <c r="H13" s="10" t="s">
        <v>8</v>
      </c>
      <c r="I13" s="48"/>
      <c r="J13" s="12"/>
      <c r="K13" s="11"/>
    </row>
    <row r="14" spans="1:11" ht="15" customHeight="1">
      <c r="C14" s="10" t="s">
        <v>9</v>
      </c>
      <c r="D14" s="47"/>
      <c r="E14" s="11"/>
      <c r="H14" s="10" t="s">
        <v>9</v>
      </c>
      <c r="I14" s="48"/>
      <c r="J14" s="12"/>
      <c r="K14" s="11"/>
    </row>
    <row r="15" spans="1:11">
      <c r="C15" s="10" t="s">
        <v>10</v>
      </c>
      <c r="D15" s="47"/>
      <c r="E15" s="11"/>
      <c r="H15" s="10" t="s">
        <v>10</v>
      </c>
      <c r="I15" s="48"/>
      <c r="J15" s="12"/>
      <c r="K15" s="11"/>
    </row>
    <row r="16" spans="1:11">
      <c r="C16" s="10" t="s">
        <v>11</v>
      </c>
      <c r="D16" s="47"/>
      <c r="E16" s="11"/>
      <c r="H16" s="10" t="s">
        <v>11</v>
      </c>
      <c r="I16" s="48"/>
      <c r="J16" s="12"/>
      <c r="K16" s="11"/>
    </row>
    <row r="17" spans="1:14">
      <c r="C17" s="10" t="s">
        <v>12</v>
      </c>
      <c r="D17" s="47"/>
      <c r="E17" s="11"/>
      <c r="H17" s="10" t="s">
        <v>12</v>
      </c>
      <c r="I17" s="48"/>
      <c r="J17" s="12"/>
      <c r="K17" s="11"/>
    </row>
    <row r="18" spans="1:14" ht="15" customHeight="1">
      <c r="C18" s="4"/>
      <c r="D18" s="4"/>
      <c r="H18" s="6"/>
      <c r="I18" s="5"/>
      <c r="J18" s="5"/>
    </row>
    <row r="19" spans="1:14" s="64" customFormat="1" ht="18" customHeight="1">
      <c r="A19" s="62"/>
      <c r="B19" s="62"/>
      <c r="C19" s="52" t="s">
        <v>13</v>
      </c>
      <c r="D19" s="63"/>
      <c r="E19" s="63"/>
      <c r="F19" s="63"/>
      <c r="G19" s="63"/>
      <c r="H19" s="63"/>
      <c r="I19" s="63"/>
      <c r="J19" s="63"/>
      <c r="K19" s="63"/>
    </row>
    <row r="20" spans="1:14" s="8" customFormat="1" ht="18" customHeight="1">
      <c r="A20" s="35"/>
      <c r="B20" s="51"/>
      <c r="D20" s="35"/>
      <c r="E20" s="35"/>
      <c r="F20" s="35"/>
      <c r="G20" s="35"/>
      <c r="H20" s="35"/>
      <c r="I20" s="35"/>
      <c r="J20" s="35"/>
      <c r="K20" s="35"/>
    </row>
    <row r="21" spans="1:14" s="64" customFormat="1" ht="18" customHeight="1">
      <c r="A21" s="62"/>
      <c r="B21" s="62"/>
      <c r="C21" s="52" t="s">
        <v>14</v>
      </c>
      <c r="D21" s="63"/>
      <c r="E21" s="63"/>
      <c r="F21" s="63"/>
      <c r="G21" s="63"/>
      <c r="H21" s="63"/>
      <c r="I21" s="63"/>
      <c r="J21" s="63"/>
      <c r="K21" s="63"/>
      <c r="L21" s="64">
        <v>0.9</v>
      </c>
    </row>
    <row r="22" spans="1:14" s="2" customFormat="1" ht="25.5" customHeight="1">
      <c r="C22" s="40" t="s">
        <v>15</v>
      </c>
      <c r="D22" s="41" t="s">
        <v>16</v>
      </c>
      <c r="E22" s="18"/>
      <c r="F22" s="42"/>
      <c r="G22" s="43"/>
      <c r="H22" s="44" t="s">
        <v>17</v>
      </c>
      <c r="I22" s="45"/>
      <c r="J22" s="65" t="s">
        <v>18</v>
      </c>
      <c r="K22" s="46" t="s">
        <v>19</v>
      </c>
    </row>
    <row r="23" spans="1:14" s="2" customFormat="1" ht="12.75">
      <c r="C23" s="40"/>
      <c r="D23" s="20" t="s">
        <v>20</v>
      </c>
      <c r="E23" s="20"/>
      <c r="F23" s="21"/>
      <c r="G23" s="21"/>
      <c r="H23" s="21"/>
      <c r="I23" s="22"/>
      <c r="J23" s="22"/>
      <c r="K23" s="59"/>
    </row>
    <row r="24" spans="1:14" s="2" customFormat="1" ht="15" customHeight="1">
      <c r="B24" s="34"/>
      <c r="C24" s="55"/>
      <c r="D24" s="13" t="s">
        <v>21</v>
      </c>
      <c r="E24" s="17"/>
      <c r="F24" s="18"/>
      <c r="G24" s="19"/>
      <c r="H24" s="28" t="s">
        <v>22</v>
      </c>
      <c r="I24" s="53"/>
      <c r="J24" s="66">
        <v>376</v>
      </c>
      <c r="K24" s="14">
        <f t="shared" ref="K24:K26" si="0">J24*C24</f>
        <v>0</v>
      </c>
      <c r="M24" s="9"/>
      <c r="N24" s="9"/>
    </row>
    <row r="25" spans="1:14" s="2" customFormat="1" ht="15" customHeight="1">
      <c r="B25" s="34"/>
      <c r="C25" s="55"/>
      <c r="D25" s="17" t="s">
        <v>23</v>
      </c>
      <c r="E25" s="17"/>
      <c r="F25" s="18"/>
      <c r="G25" s="18"/>
      <c r="H25" s="28" t="s">
        <v>24</v>
      </c>
      <c r="I25" s="53"/>
      <c r="J25" s="66">
        <v>80.650000000000006</v>
      </c>
      <c r="K25" s="14">
        <f t="shared" si="0"/>
        <v>0</v>
      </c>
      <c r="M25" s="9"/>
      <c r="N25" s="9"/>
    </row>
    <row r="26" spans="1:14" s="2" customFormat="1" ht="15" customHeight="1">
      <c r="B26" s="34"/>
      <c r="C26" s="55"/>
      <c r="D26" s="17" t="s">
        <v>25</v>
      </c>
      <c r="E26" s="17"/>
      <c r="F26" s="18"/>
      <c r="G26" s="19"/>
      <c r="H26" s="28" t="s">
        <v>26</v>
      </c>
      <c r="I26" s="53"/>
      <c r="J26" s="66">
        <v>119</v>
      </c>
      <c r="K26" s="14">
        <f t="shared" si="0"/>
        <v>0</v>
      </c>
      <c r="M26" s="9"/>
      <c r="N26" s="9"/>
    </row>
    <row r="27" spans="1:14" s="2" customFormat="1" ht="13.5" customHeight="1">
      <c r="B27" s="13"/>
      <c r="C27" s="38"/>
      <c r="D27" s="20" t="s">
        <v>27</v>
      </c>
      <c r="E27" s="20"/>
      <c r="F27" s="21"/>
      <c r="G27" s="21"/>
      <c r="H27" s="21"/>
      <c r="I27" s="22"/>
      <c r="J27" s="22"/>
      <c r="K27" s="59"/>
      <c r="L27" s="2">
        <v>1</v>
      </c>
      <c r="M27" s="9"/>
      <c r="N27" s="9"/>
    </row>
    <row r="28" spans="1:14" s="2" customFormat="1" ht="13.5" customHeight="1">
      <c r="B28" s="13"/>
      <c r="C28" s="38"/>
      <c r="D28" s="25" t="s">
        <v>28</v>
      </c>
      <c r="E28" s="25"/>
      <c r="F28" s="27"/>
      <c r="G28" s="19"/>
      <c r="H28" s="15"/>
      <c r="I28" s="16"/>
      <c r="J28" s="67"/>
      <c r="K28" s="60"/>
      <c r="M28" s="9"/>
      <c r="N28" s="9"/>
    </row>
    <row r="29" spans="1:14" s="2" customFormat="1" ht="13.5" customHeight="1">
      <c r="B29" s="34">
        <f>$D$12+$I$12</f>
        <v>0</v>
      </c>
      <c r="C29" s="55">
        <f>B29</f>
        <v>0</v>
      </c>
      <c r="D29" s="13" t="s">
        <v>29</v>
      </c>
      <c r="E29" s="17"/>
      <c r="F29" s="18"/>
      <c r="G29" s="19"/>
      <c r="H29" s="28" t="s">
        <v>30</v>
      </c>
      <c r="I29" s="71" t="s">
        <v>31</v>
      </c>
      <c r="J29" s="66">
        <v>40.64</v>
      </c>
      <c r="K29" s="14">
        <f>$L$27*J29*C29</f>
        <v>0</v>
      </c>
      <c r="M29" s="9"/>
      <c r="N29" s="9"/>
    </row>
    <row r="30" spans="1:14" s="2" customFormat="1" ht="13.5" customHeight="1">
      <c r="B30" s="34"/>
      <c r="C30" s="55"/>
      <c r="D30" s="17" t="s">
        <v>32</v>
      </c>
      <c r="E30" s="17"/>
      <c r="F30" s="18"/>
      <c r="G30" s="19"/>
      <c r="H30" s="28"/>
      <c r="I30" s="57"/>
      <c r="J30" s="66"/>
      <c r="K30" s="14">
        <f t="shared" ref="K30" si="1">$L$27*J30*C30</f>
        <v>0</v>
      </c>
      <c r="M30" s="9"/>
      <c r="N30" s="9"/>
    </row>
    <row r="31" spans="1:14" s="2" customFormat="1" ht="13.5" customHeight="1">
      <c r="B31" s="34"/>
      <c r="C31" s="55"/>
      <c r="D31" s="17"/>
      <c r="E31" s="74" t="s">
        <v>33</v>
      </c>
      <c r="F31" s="18"/>
      <c r="G31" s="19"/>
      <c r="H31" s="28" t="s">
        <v>34</v>
      </c>
      <c r="I31" s="57"/>
      <c r="J31" s="66">
        <v>8.06</v>
      </c>
      <c r="K31" s="14">
        <f>J31*C31</f>
        <v>0</v>
      </c>
      <c r="M31" s="9"/>
      <c r="N31" s="9"/>
    </row>
    <row r="32" spans="1:14" s="2" customFormat="1" ht="13.5" customHeight="1">
      <c r="B32" s="34"/>
      <c r="C32" s="55"/>
      <c r="D32" s="17"/>
      <c r="E32" s="74" t="s">
        <v>35</v>
      </c>
      <c r="F32" s="18"/>
      <c r="G32" s="19"/>
      <c r="H32" s="28" t="s">
        <v>36</v>
      </c>
      <c r="I32" s="57"/>
      <c r="J32" s="66">
        <v>8.06</v>
      </c>
      <c r="K32" s="14">
        <f t="shared" ref="K32:K36" si="2">J32*C32</f>
        <v>0</v>
      </c>
      <c r="M32" s="9"/>
      <c r="N32" s="9"/>
    </row>
    <row r="33" spans="2:14" s="2" customFormat="1" ht="13.5" customHeight="1">
      <c r="B33" s="34"/>
      <c r="C33" s="55"/>
      <c r="D33" s="17"/>
      <c r="E33" s="74" t="s">
        <v>37</v>
      </c>
      <c r="F33" s="18"/>
      <c r="G33" s="19"/>
      <c r="H33" s="28" t="s">
        <v>38</v>
      </c>
      <c r="I33" s="57"/>
      <c r="J33" s="66">
        <v>8.06</v>
      </c>
      <c r="K33" s="14">
        <f t="shared" si="2"/>
        <v>0</v>
      </c>
      <c r="M33" s="9"/>
      <c r="N33" s="9"/>
    </row>
    <row r="34" spans="2:14" s="2" customFormat="1" ht="13.5" customHeight="1">
      <c r="B34" s="34"/>
      <c r="C34" s="55"/>
      <c r="D34" s="17"/>
      <c r="E34" s="74" t="s">
        <v>39</v>
      </c>
      <c r="F34" s="18"/>
      <c r="G34" s="19"/>
      <c r="H34" s="28" t="s">
        <v>40</v>
      </c>
      <c r="I34" s="57"/>
      <c r="J34" s="66">
        <v>8.06</v>
      </c>
      <c r="K34" s="14">
        <f t="shared" si="2"/>
        <v>0</v>
      </c>
      <c r="M34" s="9"/>
      <c r="N34" s="9"/>
    </row>
    <row r="35" spans="2:14" s="2" customFormat="1" ht="13.5" customHeight="1">
      <c r="B35" s="34"/>
      <c r="C35" s="55"/>
      <c r="D35" s="17"/>
      <c r="E35" s="74" t="s">
        <v>41</v>
      </c>
      <c r="F35" s="18"/>
      <c r="G35" s="19"/>
      <c r="H35" s="28" t="s">
        <v>42</v>
      </c>
      <c r="I35" s="57"/>
      <c r="J35" s="66">
        <v>8.4</v>
      </c>
      <c r="K35" s="14">
        <f t="shared" si="2"/>
        <v>0</v>
      </c>
      <c r="M35" s="9"/>
      <c r="N35" s="9"/>
    </row>
    <row r="36" spans="2:14" s="2" customFormat="1" ht="13.5" customHeight="1">
      <c r="B36" s="34"/>
      <c r="C36" s="55"/>
      <c r="D36" s="17" t="s">
        <v>43</v>
      </c>
      <c r="E36" s="17"/>
      <c r="F36" s="18"/>
      <c r="G36" s="19"/>
      <c r="H36" s="28" t="s">
        <v>44</v>
      </c>
      <c r="I36" s="57"/>
      <c r="J36" s="66">
        <v>22.05</v>
      </c>
      <c r="K36" s="14">
        <f t="shared" si="2"/>
        <v>0</v>
      </c>
      <c r="M36" s="9"/>
      <c r="N36" s="9"/>
    </row>
    <row r="37" spans="2:14" s="2" customFormat="1" ht="13.5" customHeight="1">
      <c r="B37" s="34"/>
      <c r="C37" s="55"/>
      <c r="D37" s="17" t="s">
        <v>45</v>
      </c>
      <c r="E37" s="17"/>
      <c r="F37" s="18"/>
      <c r="G37" s="19"/>
      <c r="H37" s="28" t="s">
        <v>46</v>
      </c>
      <c r="I37" s="49" t="s">
        <v>47</v>
      </c>
      <c r="J37" s="66">
        <v>1.2</v>
      </c>
      <c r="K37" s="14">
        <f t="shared" ref="K37:K44" si="3">$L$27*J37*C37</f>
        <v>0</v>
      </c>
      <c r="M37" s="9"/>
      <c r="N37" s="9"/>
    </row>
    <row r="38" spans="2:14" s="2" customFormat="1" ht="13.5" customHeight="1">
      <c r="B38" s="13"/>
      <c r="C38" s="39"/>
      <c r="D38" s="25" t="s">
        <v>48</v>
      </c>
      <c r="E38" s="25"/>
      <c r="F38" s="18"/>
      <c r="G38" s="19"/>
      <c r="H38" s="28"/>
      <c r="I38" s="14"/>
      <c r="J38" s="66"/>
      <c r="K38" s="14">
        <f t="shared" si="3"/>
        <v>0</v>
      </c>
      <c r="M38" s="9"/>
      <c r="N38" s="9"/>
    </row>
    <row r="39" spans="2:14" s="2" customFormat="1" ht="13.5" customHeight="1">
      <c r="B39" s="34"/>
      <c r="C39" s="55"/>
      <c r="D39" s="13" t="s">
        <v>49</v>
      </c>
      <c r="E39" s="17"/>
      <c r="F39" s="18"/>
      <c r="G39" s="19"/>
      <c r="H39" s="28" t="s">
        <v>50</v>
      </c>
      <c r="I39" s="49" t="s">
        <v>47</v>
      </c>
      <c r="J39" s="66">
        <v>564.5</v>
      </c>
      <c r="K39" s="14">
        <f t="shared" si="3"/>
        <v>0</v>
      </c>
      <c r="M39" s="9"/>
      <c r="N39" s="9"/>
    </row>
    <row r="40" spans="2:14" s="2" customFormat="1" ht="13.5" customHeight="1">
      <c r="B40" s="13"/>
      <c r="C40" s="39"/>
      <c r="D40" s="25" t="s">
        <v>51</v>
      </c>
      <c r="E40" s="25"/>
      <c r="F40" s="18"/>
      <c r="G40" s="19"/>
      <c r="H40" s="28"/>
      <c r="I40" s="14"/>
      <c r="J40" s="66"/>
      <c r="K40" s="14">
        <f t="shared" si="3"/>
        <v>0</v>
      </c>
      <c r="M40" s="9"/>
      <c r="N40" s="9"/>
    </row>
    <row r="41" spans="2:14" s="2" customFormat="1" ht="13.5" customHeight="1">
      <c r="B41" s="34"/>
      <c r="C41" s="55"/>
      <c r="D41" s="13" t="s">
        <v>52</v>
      </c>
      <c r="E41" s="17"/>
      <c r="F41" s="18"/>
      <c r="G41" s="19"/>
      <c r="H41" s="28" t="s">
        <v>53</v>
      </c>
      <c r="I41" s="49" t="s">
        <v>47</v>
      </c>
      <c r="J41" s="66">
        <v>90.35</v>
      </c>
      <c r="K41" s="14">
        <f t="shared" si="3"/>
        <v>0</v>
      </c>
      <c r="M41" s="9"/>
      <c r="N41" s="9"/>
    </row>
    <row r="42" spans="2:14" s="2" customFormat="1" ht="13.5" customHeight="1">
      <c r="B42" s="34"/>
      <c r="C42" s="55"/>
      <c r="D42" s="17" t="s">
        <v>54</v>
      </c>
      <c r="E42" s="17"/>
      <c r="F42" s="18"/>
      <c r="G42" s="18"/>
      <c r="H42" s="54" t="s">
        <v>55</v>
      </c>
      <c r="I42" s="56"/>
      <c r="J42" s="66">
        <v>4.6500000000000004</v>
      </c>
      <c r="K42" s="14">
        <f t="shared" si="3"/>
        <v>0</v>
      </c>
      <c r="M42" s="9"/>
      <c r="N42" s="9"/>
    </row>
    <row r="43" spans="2:14" s="2" customFormat="1" ht="13.5" customHeight="1">
      <c r="B43" s="34"/>
      <c r="C43" s="55"/>
      <c r="D43" s="17" t="s">
        <v>23</v>
      </c>
      <c r="E43" s="17"/>
      <c r="F43" s="18"/>
      <c r="G43" s="18"/>
      <c r="H43" s="28" t="s">
        <v>24</v>
      </c>
      <c r="I43" s="56"/>
      <c r="J43" s="66">
        <v>80.650000000000006</v>
      </c>
      <c r="K43" s="14">
        <f t="shared" si="3"/>
        <v>0</v>
      </c>
      <c r="M43" s="9"/>
      <c r="N43" s="9"/>
    </row>
    <row r="44" spans="2:14" s="2" customFormat="1" ht="13.5" customHeight="1">
      <c r="B44" s="34"/>
      <c r="C44" s="55"/>
      <c r="D44" s="13" t="s">
        <v>56</v>
      </c>
      <c r="E44" s="17"/>
      <c r="F44" s="18"/>
      <c r="G44" s="18"/>
      <c r="H44" s="28" t="s">
        <v>57</v>
      </c>
      <c r="I44" s="56"/>
      <c r="J44" s="66">
        <v>119</v>
      </c>
      <c r="K44" s="14">
        <f t="shared" si="3"/>
        <v>0</v>
      </c>
      <c r="M44" s="9"/>
      <c r="N44" s="9"/>
    </row>
    <row r="45" spans="2:14" s="2" customFormat="1" ht="13.5" customHeight="1">
      <c r="B45" s="13"/>
      <c r="C45" s="39"/>
      <c r="D45" s="20" t="s">
        <v>58</v>
      </c>
      <c r="E45" s="20"/>
      <c r="F45" s="21"/>
      <c r="G45" s="21"/>
      <c r="H45" s="29"/>
      <c r="I45" s="21"/>
      <c r="J45" s="21"/>
      <c r="K45" s="59"/>
      <c r="M45" s="9"/>
      <c r="N45" s="9"/>
    </row>
    <row r="46" spans="2:14" s="2" customFormat="1" ht="13.5" customHeight="1">
      <c r="B46" s="13"/>
      <c r="C46" s="39"/>
      <c r="D46" s="26" t="s">
        <v>28</v>
      </c>
      <c r="E46" s="26"/>
      <c r="F46" s="27"/>
      <c r="G46" s="24"/>
      <c r="H46" s="30"/>
      <c r="I46" s="23"/>
      <c r="J46" s="68"/>
      <c r="K46" s="60"/>
      <c r="M46" s="9"/>
      <c r="N46" s="9"/>
    </row>
    <row r="47" spans="2:14" s="2" customFormat="1" ht="13.5" customHeight="1">
      <c r="B47" s="34">
        <f>$D$13+$I$13</f>
        <v>0</v>
      </c>
      <c r="C47" s="55">
        <f>B47</f>
        <v>0</v>
      </c>
      <c r="D47" s="13" t="s">
        <v>59</v>
      </c>
      <c r="E47" s="26"/>
      <c r="F47" s="27"/>
      <c r="G47" s="24"/>
      <c r="H47" s="28" t="s">
        <v>60</v>
      </c>
      <c r="I47" s="71" t="s">
        <v>31</v>
      </c>
      <c r="J47" s="66">
        <v>40.619999999999997</v>
      </c>
      <c r="K47" s="60">
        <f>J47*C47</f>
        <v>0</v>
      </c>
      <c r="M47" s="9"/>
      <c r="N47" s="9"/>
    </row>
    <row r="48" spans="2:14" s="2" customFormat="1" ht="13.5" customHeight="1">
      <c r="B48" s="34"/>
      <c r="C48" s="55"/>
      <c r="D48" s="17" t="s">
        <v>32</v>
      </c>
      <c r="E48" s="26"/>
      <c r="F48" s="27"/>
      <c r="G48" s="24"/>
      <c r="H48" s="28"/>
      <c r="I48" s="57"/>
      <c r="J48" s="66"/>
      <c r="K48" s="60">
        <f t="shared" ref="K48:K55" si="4">J48*C48</f>
        <v>0</v>
      </c>
      <c r="M48" s="9"/>
      <c r="N48" s="9"/>
    </row>
    <row r="49" spans="2:14" s="2" customFormat="1" ht="13.5" customHeight="1">
      <c r="B49" s="34"/>
      <c r="C49" s="55"/>
      <c r="D49" s="17"/>
      <c r="E49" s="75" t="s">
        <v>61</v>
      </c>
      <c r="F49" s="27"/>
      <c r="G49" s="24"/>
      <c r="H49" s="28" t="s">
        <v>62</v>
      </c>
      <c r="I49" s="57"/>
      <c r="J49" s="66">
        <v>5.37</v>
      </c>
      <c r="K49" s="60">
        <f t="shared" si="4"/>
        <v>0</v>
      </c>
      <c r="M49" s="9"/>
      <c r="N49" s="9"/>
    </row>
    <row r="50" spans="2:14" s="2" customFormat="1" ht="13.5" customHeight="1">
      <c r="B50" s="34"/>
      <c r="C50" s="55"/>
      <c r="D50" s="17"/>
      <c r="E50" s="75" t="s">
        <v>63</v>
      </c>
      <c r="F50" s="27"/>
      <c r="G50" s="24"/>
      <c r="H50" s="28" t="s">
        <v>64</v>
      </c>
      <c r="I50" s="57"/>
      <c r="J50" s="66">
        <v>5.37</v>
      </c>
      <c r="K50" s="60">
        <f t="shared" si="4"/>
        <v>0</v>
      </c>
      <c r="M50" s="9"/>
      <c r="N50" s="9"/>
    </row>
    <row r="51" spans="2:14" s="2" customFormat="1" ht="13.5" customHeight="1">
      <c r="B51" s="34"/>
      <c r="C51" s="55"/>
      <c r="D51" s="17"/>
      <c r="E51" s="75" t="s">
        <v>65</v>
      </c>
      <c r="F51" s="27"/>
      <c r="G51" s="24"/>
      <c r="H51" s="28" t="s">
        <v>66</v>
      </c>
      <c r="I51" s="57"/>
      <c r="J51" s="66">
        <v>5.37</v>
      </c>
      <c r="K51" s="60">
        <f t="shared" si="4"/>
        <v>0</v>
      </c>
      <c r="M51" s="9"/>
      <c r="N51" s="9"/>
    </row>
    <row r="52" spans="2:14" s="2" customFormat="1" ht="13.5" customHeight="1">
      <c r="B52" s="34"/>
      <c r="C52" s="55"/>
      <c r="D52" s="17"/>
      <c r="E52" s="75" t="s">
        <v>67</v>
      </c>
      <c r="F52" s="27"/>
      <c r="G52" s="24"/>
      <c r="H52" s="28" t="s">
        <v>68</v>
      </c>
      <c r="I52" s="57"/>
      <c r="J52" s="66">
        <v>5.37</v>
      </c>
      <c r="K52" s="60">
        <f t="shared" si="4"/>
        <v>0</v>
      </c>
      <c r="M52" s="9"/>
      <c r="N52" s="9"/>
    </row>
    <row r="53" spans="2:14" s="2" customFormat="1" ht="13.5" customHeight="1">
      <c r="B53" s="34"/>
      <c r="C53" s="55"/>
      <c r="D53" s="17"/>
      <c r="E53" s="75" t="s">
        <v>69</v>
      </c>
      <c r="F53" s="27"/>
      <c r="G53" s="24"/>
      <c r="H53" s="28" t="s">
        <v>70</v>
      </c>
      <c r="I53" s="57"/>
      <c r="J53" s="66">
        <v>5.37</v>
      </c>
      <c r="K53" s="60">
        <f t="shared" si="4"/>
        <v>0</v>
      </c>
      <c r="M53" s="9"/>
      <c r="N53" s="9"/>
    </row>
    <row r="54" spans="2:14" s="2" customFormat="1" ht="13.5" customHeight="1">
      <c r="B54" s="34"/>
      <c r="C54" s="55"/>
      <c r="D54" s="17"/>
      <c r="E54" s="75" t="s">
        <v>71</v>
      </c>
      <c r="F54" s="27"/>
      <c r="G54" s="24"/>
      <c r="H54" s="28" t="s">
        <v>72</v>
      </c>
      <c r="I54" s="57"/>
      <c r="J54" s="66">
        <v>5.37</v>
      </c>
      <c r="K54" s="60">
        <f t="shared" si="4"/>
        <v>0</v>
      </c>
      <c r="M54" s="9"/>
      <c r="N54" s="9"/>
    </row>
    <row r="55" spans="2:14" s="2" customFormat="1" ht="13.5" customHeight="1">
      <c r="B55" s="34"/>
      <c r="C55" s="55"/>
      <c r="D55" s="17"/>
      <c r="E55" s="75" t="s">
        <v>73</v>
      </c>
      <c r="F55" s="27"/>
      <c r="G55" s="24"/>
      <c r="H55" s="28" t="s">
        <v>74</v>
      </c>
      <c r="I55" s="57"/>
      <c r="J55" s="66">
        <v>8.4</v>
      </c>
      <c r="K55" s="60">
        <f t="shared" si="4"/>
        <v>0</v>
      </c>
      <c r="M55" s="9"/>
      <c r="N55" s="9"/>
    </row>
    <row r="56" spans="2:14" s="2" customFormat="1" ht="13.5" customHeight="1">
      <c r="B56" s="34"/>
      <c r="C56" s="55"/>
      <c r="D56" s="17" t="s">
        <v>75</v>
      </c>
      <c r="E56" s="26"/>
      <c r="F56" s="27"/>
      <c r="G56" s="24"/>
      <c r="H56" s="28" t="s">
        <v>76</v>
      </c>
      <c r="I56" s="14"/>
      <c r="J56" s="66">
        <v>22.05</v>
      </c>
      <c r="K56" s="60">
        <f t="shared" ref="K56:K63" si="5">$L$27*J56*C56</f>
        <v>0</v>
      </c>
      <c r="M56" s="9"/>
      <c r="N56" s="9"/>
    </row>
    <row r="57" spans="2:14" s="2" customFormat="1" ht="13.5" customHeight="1">
      <c r="B57" s="34"/>
      <c r="C57" s="55"/>
      <c r="D57" s="17" t="s">
        <v>77</v>
      </c>
      <c r="E57" s="26"/>
      <c r="F57" s="27"/>
      <c r="G57" s="24"/>
      <c r="H57" s="28" t="s">
        <v>78</v>
      </c>
      <c r="I57" s="49" t="s">
        <v>47</v>
      </c>
      <c r="J57" s="66">
        <v>1.2</v>
      </c>
      <c r="K57" s="60">
        <f t="shared" si="5"/>
        <v>0</v>
      </c>
      <c r="M57" s="9"/>
      <c r="N57" s="9"/>
    </row>
    <row r="58" spans="2:14" s="2" customFormat="1" ht="13.5" customHeight="1">
      <c r="B58" s="13"/>
      <c r="C58" s="39"/>
      <c r="D58" s="25" t="s">
        <v>48</v>
      </c>
      <c r="E58" s="25"/>
      <c r="F58" s="18"/>
      <c r="G58" s="19"/>
      <c r="H58" s="28"/>
      <c r="I58" s="14"/>
      <c r="J58" s="69"/>
      <c r="K58" s="60">
        <f t="shared" si="5"/>
        <v>0</v>
      </c>
      <c r="M58" s="9"/>
      <c r="N58" s="9"/>
    </row>
    <row r="59" spans="2:14" s="2" customFormat="1" ht="13.5" customHeight="1">
      <c r="B59" s="34"/>
      <c r="C59" s="55"/>
      <c r="D59" s="13" t="s">
        <v>79</v>
      </c>
      <c r="E59" s="17"/>
      <c r="F59" s="18"/>
      <c r="G59" s="19"/>
      <c r="H59" s="28" t="s">
        <v>80</v>
      </c>
      <c r="I59" s="49" t="s">
        <v>47</v>
      </c>
      <c r="J59" s="66">
        <v>564.5</v>
      </c>
      <c r="K59" s="60">
        <f t="shared" si="5"/>
        <v>0</v>
      </c>
      <c r="M59" s="9"/>
      <c r="N59" s="9"/>
    </row>
    <row r="60" spans="2:14" s="2" customFormat="1" ht="13.5" customHeight="1">
      <c r="B60" s="13"/>
      <c r="C60" s="39"/>
      <c r="D60" s="25" t="s">
        <v>51</v>
      </c>
      <c r="E60" s="25"/>
      <c r="F60" s="18"/>
      <c r="G60" s="19"/>
      <c r="H60" s="28"/>
      <c r="I60" s="14"/>
      <c r="J60" s="66"/>
      <c r="K60" s="60">
        <f t="shared" si="5"/>
        <v>0</v>
      </c>
      <c r="M60" s="9"/>
      <c r="N60" s="9"/>
    </row>
    <row r="61" spans="2:14" s="2" customFormat="1" ht="13.5" customHeight="1">
      <c r="B61" s="34"/>
      <c r="C61" s="55"/>
      <c r="D61" s="13" t="s">
        <v>81</v>
      </c>
      <c r="E61" s="17"/>
      <c r="F61" s="18"/>
      <c r="G61" s="19"/>
      <c r="H61" s="28" t="s">
        <v>82</v>
      </c>
      <c r="I61" s="49" t="s">
        <v>47</v>
      </c>
      <c r="J61" s="66">
        <v>90.35</v>
      </c>
      <c r="K61" s="60">
        <f t="shared" si="5"/>
        <v>0</v>
      </c>
      <c r="M61" s="9"/>
      <c r="N61" s="9"/>
    </row>
    <row r="62" spans="2:14" s="2" customFormat="1" ht="13.5" customHeight="1">
      <c r="B62" s="34"/>
      <c r="C62" s="55"/>
      <c r="D62" s="17" t="s">
        <v>83</v>
      </c>
      <c r="E62" s="17"/>
      <c r="F62" s="18"/>
      <c r="G62" s="19"/>
      <c r="H62" s="28" t="s">
        <v>84</v>
      </c>
      <c r="I62" s="56"/>
      <c r="J62" s="66">
        <v>4.6500000000000004</v>
      </c>
      <c r="K62" s="60">
        <f t="shared" si="5"/>
        <v>0</v>
      </c>
      <c r="M62" s="9"/>
      <c r="N62" s="9"/>
    </row>
    <row r="63" spans="2:14" s="2" customFormat="1" ht="13.5" customHeight="1">
      <c r="B63" s="34"/>
      <c r="C63" s="55"/>
      <c r="D63" s="17" t="s">
        <v>85</v>
      </c>
      <c r="E63" s="17"/>
      <c r="F63" s="18"/>
      <c r="G63" s="19"/>
      <c r="H63" s="28" t="s">
        <v>86</v>
      </c>
      <c r="I63" s="56"/>
      <c r="J63" s="66">
        <v>119</v>
      </c>
      <c r="K63" s="60">
        <f t="shared" si="5"/>
        <v>0</v>
      </c>
      <c r="M63" s="9"/>
      <c r="N63" s="9"/>
    </row>
    <row r="64" spans="2:14" s="2" customFormat="1" ht="13.5" customHeight="1">
      <c r="B64" s="34"/>
      <c r="C64" s="37"/>
      <c r="D64" s="20" t="s">
        <v>87</v>
      </c>
      <c r="E64" s="20"/>
      <c r="F64" s="21"/>
      <c r="G64" s="21"/>
      <c r="H64" s="29"/>
      <c r="I64" s="21"/>
      <c r="J64" s="21"/>
      <c r="K64" s="59"/>
      <c r="M64" s="9"/>
      <c r="N64" s="9"/>
    </row>
    <row r="65" spans="2:14" s="2" customFormat="1" ht="13.5" customHeight="1">
      <c r="B65" s="13"/>
      <c r="C65" s="39"/>
      <c r="D65" s="26" t="s">
        <v>28</v>
      </c>
      <c r="E65" s="26"/>
      <c r="F65" s="27"/>
      <c r="G65" s="24"/>
      <c r="H65" s="30"/>
      <c r="I65" s="23"/>
      <c r="J65" s="68"/>
      <c r="K65" s="60"/>
      <c r="M65" s="9"/>
      <c r="N65" s="9"/>
    </row>
    <row r="66" spans="2:14" s="2" customFormat="1" ht="13.5" customHeight="1">
      <c r="B66" s="34">
        <f>$D$14+$I$14</f>
        <v>0</v>
      </c>
      <c r="C66" s="55">
        <f>B66</f>
        <v>0</v>
      </c>
      <c r="D66" s="13" t="s">
        <v>88</v>
      </c>
      <c r="E66" s="26"/>
      <c r="F66" s="27"/>
      <c r="G66" s="24"/>
      <c r="H66" s="28" t="s">
        <v>89</v>
      </c>
      <c r="I66" s="71" t="s">
        <v>31</v>
      </c>
      <c r="J66" s="66">
        <v>41.7</v>
      </c>
      <c r="K66" s="60">
        <f>J66*C66</f>
        <v>0</v>
      </c>
      <c r="M66" s="9"/>
      <c r="N66" s="9"/>
    </row>
    <row r="67" spans="2:14" s="2" customFormat="1" ht="13.5" customHeight="1">
      <c r="B67" s="34"/>
      <c r="C67" s="55"/>
      <c r="D67" s="17" t="s">
        <v>32</v>
      </c>
      <c r="E67" s="26"/>
      <c r="F67" s="27"/>
      <c r="G67" s="24"/>
      <c r="H67" s="28"/>
      <c r="I67" s="57"/>
      <c r="J67" s="66"/>
      <c r="K67" s="60">
        <f t="shared" ref="K67:K81" si="6">J67*C67</f>
        <v>0</v>
      </c>
      <c r="M67" s="9"/>
      <c r="N67" s="9"/>
    </row>
    <row r="68" spans="2:14" s="2" customFormat="1" ht="13.5" customHeight="1">
      <c r="B68" s="34"/>
      <c r="C68" s="55"/>
      <c r="D68" s="17"/>
      <c r="E68" s="75" t="s">
        <v>90</v>
      </c>
      <c r="F68" s="27"/>
      <c r="G68" s="24"/>
      <c r="H68" s="28" t="s">
        <v>91</v>
      </c>
      <c r="I68" s="57"/>
      <c r="J68" s="66">
        <v>5.55</v>
      </c>
      <c r="K68" s="60">
        <f t="shared" si="6"/>
        <v>0</v>
      </c>
      <c r="M68" s="9"/>
      <c r="N68" s="9"/>
    </row>
    <row r="69" spans="2:14" s="2" customFormat="1" ht="13.5" customHeight="1">
      <c r="B69" s="34"/>
      <c r="C69" s="55"/>
      <c r="D69" s="17"/>
      <c r="E69" s="75" t="s">
        <v>92</v>
      </c>
      <c r="F69" s="27"/>
      <c r="G69" s="24"/>
      <c r="H69" s="28" t="s">
        <v>93</v>
      </c>
      <c r="I69" s="57"/>
      <c r="J69" s="66">
        <v>5.55</v>
      </c>
      <c r="K69" s="60">
        <f t="shared" si="6"/>
        <v>0</v>
      </c>
      <c r="M69" s="9"/>
      <c r="N69" s="9"/>
    </row>
    <row r="70" spans="2:14" s="2" customFormat="1" ht="13.5" customHeight="1">
      <c r="B70" s="34"/>
      <c r="C70" s="55"/>
      <c r="D70" s="17"/>
      <c r="E70" s="75" t="s">
        <v>94</v>
      </c>
      <c r="F70" s="27"/>
      <c r="G70" s="24"/>
      <c r="H70" s="28" t="s">
        <v>95</v>
      </c>
      <c r="I70" s="57"/>
      <c r="J70" s="66">
        <v>5.55</v>
      </c>
      <c r="K70" s="60">
        <f t="shared" si="6"/>
        <v>0</v>
      </c>
      <c r="M70" s="9"/>
      <c r="N70" s="9"/>
    </row>
    <row r="71" spans="2:14" s="2" customFormat="1" ht="13.5" customHeight="1">
      <c r="B71" s="34"/>
      <c r="C71" s="55"/>
      <c r="D71" s="17"/>
      <c r="E71" s="75" t="s">
        <v>96</v>
      </c>
      <c r="F71" s="27"/>
      <c r="G71" s="24"/>
      <c r="H71" s="28" t="s">
        <v>97</v>
      </c>
      <c r="I71" s="57"/>
      <c r="J71" s="66">
        <v>5.55</v>
      </c>
      <c r="K71" s="60">
        <f t="shared" si="6"/>
        <v>0</v>
      </c>
      <c r="M71" s="9"/>
      <c r="N71" s="9"/>
    </row>
    <row r="72" spans="2:14" s="2" customFormat="1" ht="13.5" customHeight="1">
      <c r="B72" s="34"/>
      <c r="C72" s="55"/>
      <c r="D72" s="17"/>
      <c r="E72" s="75" t="s">
        <v>98</v>
      </c>
      <c r="F72" s="27"/>
      <c r="G72" s="24"/>
      <c r="H72" s="28" t="s">
        <v>99</v>
      </c>
      <c r="I72" s="57"/>
      <c r="J72" s="66">
        <v>5.55</v>
      </c>
      <c r="K72" s="60">
        <f t="shared" si="6"/>
        <v>0</v>
      </c>
      <c r="M72" s="9"/>
      <c r="N72" s="9"/>
    </row>
    <row r="73" spans="2:14" s="2" customFormat="1" ht="13.5" customHeight="1">
      <c r="B73" s="34"/>
      <c r="C73" s="55"/>
      <c r="D73" s="17"/>
      <c r="E73" s="75" t="s">
        <v>100</v>
      </c>
      <c r="F73" s="27"/>
      <c r="G73" s="24"/>
      <c r="H73" s="28" t="s">
        <v>101</v>
      </c>
      <c r="I73" s="57"/>
      <c r="J73" s="66">
        <v>5.55</v>
      </c>
      <c r="K73" s="60">
        <f t="shared" si="6"/>
        <v>0</v>
      </c>
      <c r="M73" s="9"/>
      <c r="N73" s="9"/>
    </row>
    <row r="74" spans="2:14" s="2" customFormat="1" ht="13.5" customHeight="1">
      <c r="B74" s="34"/>
      <c r="C74" s="55"/>
      <c r="D74" s="17"/>
      <c r="E74" s="75" t="s">
        <v>102</v>
      </c>
      <c r="F74" s="27"/>
      <c r="G74" s="24"/>
      <c r="H74" s="28" t="s">
        <v>103</v>
      </c>
      <c r="I74" s="57"/>
      <c r="J74" s="66">
        <v>8.4</v>
      </c>
      <c r="K74" s="60">
        <f t="shared" si="6"/>
        <v>0</v>
      </c>
      <c r="M74" s="78"/>
      <c r="N74" s="9"/>
    </row>
    <row r="75" spans="2:14" s="2" customFormat="1" ht="13.5" customHeight="1">
      <c r="B75" s="34"/>
      <c r="C75" s="55"/>
      <c r="D75" s="17" t="s">
        <v>104</v>
      </c>
      <c r="E75" s="26"/>
      <c r="F75" s="27"/>
      <c r="G75" s="24"/>
      <c r="H75" s="28" t="s">
        <v>105</v>
      </c>
      <c r="I75" s="14"/>
      <c r="J75" s="66">
        <v>22.05</v>
      </c>
      <c r="K75" s="60">
        <f t="shared" si="6"/>
        <v>0</v>
      </c>
      <c r="M75" s="9"/>
      <c r="N75" s="9"/>
    </row>
    <row r="76" spans="2:14" s="2" customFormat="1" ht="13.5" customHeight="1">
      <c r="B76" s="34"/>
      <c r="C76" s="55"/>
      <c r="D76" s="17" t="s">
        <v>106</v>
      </c>
      <c r="E76" s="26"/>
      <c r="F76" s="27"/>
      <c r="G76" s="24"/>
      <c r="H76" s="28" t="s">
        <v>107</v>
      </c>
      <c r="I76" s="49" t="s">
        <v>47</v>
      </c>
      <c r="J76" s="66">
        <v>1.2</v>
      </c>
      <c r="K76" s="60">
        <f t="shared" si="6"/>
        <v>0</v>
      </c>
      <c r="M76" s="9"/>
      <c r="N76" s="9"/>
    </row>
    <row r="77" spans="2:14" s="2" customFormat="1" ht="13.5" customHeight="1">
      <c r="B77" s="13"/>
      <c r="C77" s="39"/>
      <c r="D77" s="25" t="s">
        <v>48</v>
      </c>
      <c r="E77" s="25"/>
      <c r="F77" s="18"/>
      <c r="G77" s="19"/>
      <c r="H77" s="28"/>
      <c r="I77" s="14"/>
      <c r="J77" s="66"/>
      <c r="K77" s="60">
        <f t="shared" si="6"/>
        <v>0</v>
      </c>
      <c r="M77" s="9"/>
      <c r="N77" s="9"/>
    </row>
    <row r="78" spans="2:14" s="2" customFormat="1" ht="13.5" customHeight="1">
      <c r="B78" s="34"/>
      <c r="C78" s="55"/>
      <c r="D78" s="13" t="s">
        <v>108</v>
      </c>
      <c r="E78" s="17"/>
      <c r="F78" s="18"/>
      <c r="G78" s="19"/>
      <c r="H78" s="28" t="s">
        <v>109</v>
      </c>
      <c r="I78" s="49" t="s">
        <v>47</v>
      </c>
      <c r="J78" s="66">
        <v>564.5</v>
      </c>
      <c r="K78" s="60">
        <f t="shared" si="6"/>
        <v>0</v>
      </c>
      <c r="M78" s="9"/>
      <c r="N78" s="9"/>
    </row>
    <row r="79" spans="2:14" s="2" customFormat="1" ht="13.5" customHeight="1">
      <c r="B79" s="13"/>
      <c r="C79" s="39"/>
      <c r="D79" s="25" t="s">
        <v>51</v>
      </c>
      <c r="E79" s="25"/>
      <c r="F79" s="18"/>
      <c r="G79" s="19"/>
      <c r="H79" s="28"/>
      <c r="I79" s="14"/>
      <c r="J79" s="66"/>
      <c r="K79" s="60">
        <f t="shared" si="6"/>
        <v>0</v>
      </c>
      <c r="M79" s="9"/>
      <c r="N79" s="9"/>
    </row>
    <row r="80" spans="2:14" s="2" customFormat="1" ht="13.5" customHeight="1">
      <c r="B80" s="34"/>
      <c r="C80" s="55"/>
      <c r="D80" s="13" t="s">
        <v>110</v>
      </c>
      <c r="E80" s="17"/>
      <c r="F80" s="18"/>
      <c r="G80" s="19"/>
      <c r="H80" s="28" t="s">
        <v>111</v>
      </c>
      <c r="I80" s="49" t="s">
        <v>47</v>
      </c>
      <c r="J80" s="66">
        <v>90.35</v>
      </c>
      <c r="K80" s="60">
        <f t="shared" si="6"/>
        <v>0</v>
      </c>
      <c r="M80" s="9"/>
      <c r="N80" s="9"/>
    </row>
    <row r="81" spans="2:14" s="2" customFormat="1" ht="13.5" customHeight="1">
      <c r="B81" s="34"/>
      <c r="C81" s="55"/>
      <c r="D81" s="17" t="s">
        <v>112</v>
      </c>
      <c r="E81" s="17"/>
      <c r="F81" s="18"/>
      <c r="G81" s="19"/>
      <c r="H81" s="28" t="s">
        <v>113</v>
      </c>
      <c r="I81" s="56"/>
      <c r="J81" s="66">
        <v>119</v>
      </c>
      <c r="K81" s="60">
        <f t="shared" si="6"/>
        <v>0</v>
      </c>
      <c r="M81" s="9"/>
      <c r="N81" s="9"/>
    </row>
    <row r="82" spans="2:14" s="2" customFormat="1" ht="13.5" customHeight="1">
      <c r="B82" s="34"/>
      <c r="C82" s="37"/>
      <c r="D82" s="20" t="s">
        <v>114</v>
      </c>
      <c r="E82" s="20"/>
      <c r="F82" s="21"/>
      <c r="G82" s="21"/>
      <c r="H82" s="29"/>
      <c r="I82" s="21"/>
      <c r="J82" s="21"/>
      <c r="K82" s="59"/>
      <c r="M82" s="9"/>
      <c r="N82" s="9"/>
    </row>
    <row r="83" spans="2:14" s="2" customFormat="1" ht="13.5" customHeight="1">
      <c r="B83" s="13"/>
      <c r="C83" s="39"/>
      <c r="D83" s="26" t="s">
        <v>28</v>
      </c>
      <c r="E83" s="26"/>
      <c r="F83" s="27"/>
      <c r="G83" s="24"/>
      <c r="H83" s="30"/>
      <c r="I83" s="23"/>
      <c r="J83" s="68"/>
      <c r="K83" s="60"/>
      <c r="M83" s="9"/>
      <c r="N83" s="9"/>
    </row>
    <row r="84" spans="2:14" s="2" customFormat="1" ht="13.5" customHeight="1">
      <c r="B84" s="34">
        <f>$D$15+$I$15</f>
        <v>0</v>
      </c>
      <c r="C84" s="55">
        <f>B84</f>
        <v>0</v>
      </c>
      <c r="D84" s="13" t="s">
        <v>115</v>
      </c>
      <c r="E84" s="26"/>
      <c r="F84" s="27"/>
      <c r="G84" s="24"/>
      <c r="H84" s="28" t="s">
        <v>116</v>
      </c>
      <c r="I84" s="71" t="s">
        <v>31</v>
      </c>
      <c r="J84" s="66">
        <v>41.7</v>
      </c>
      <c r="K84" s="60">
        <f>J84*C84</f>
        <v>0</v>
      </c>
      <c r="M84" s="9"/>
      <c r="N84" s="9"/>
    </row>
    <row r="85" spans="2:14" s="2" customFormat="1" ht="13.5" customHeight="1">
      <c r="B85" s="34"/>
      <c r="C85" s="55"/>
      <c r="D85" s="17" t="s">
        <v>32</v>
      </c>
      <c r="E85" s="26"/>
      <c r="F85" s="27"/>
      <c r="G85" s="24"/>
      <c r="H85" s="28"/>
      <c r="I85" s="57"/>
      <c r="J85" s="66"/>
      <c r="K85" s="60">
        <f t="shared" ref="K85:K97" si="7">J85*C85</f>
        <v>0</v>
      </c>
      <c r="M85" s="9"/>
      <c r="N85" s="9"/>
    </row>
    <row r="86" spans="2:14" s="2" customFormat="1" ht="13.5" customHeight="1">
      <c r="B86" s="34"/>
      <c r="C86" s="55"/>
      <c r="D86" s="17"/>
      <c r="E86" s="75" t="s">
        <v>117</v>
      </c>
      <c r="F86" s="27"/>
      <c r="G86" s="24"/>
      <c r="H86" s="28" t="s">
        <v>118</v>
      </c>
      <c r="I86" s="57"/>
      <c r="J86" s="13">
        <v>5.55</v>
      </c>
      <c r="K86" s="60">
        <f t="shared" si="7"/>
        <v>0</v>
      </c>
      <c r="M86" s="9"/>
      <c r="N86" s="9"/>
    </row>
    <row r="87" spans="2:14" s="2" customFormat="1" ht="13.5" customHeight="1">
      <c r="B87" s="34"/>
      <c r="C87" s="55"/>
      <c r="D87" s="17"/>
      <c r="E87" s="75" t="s">
        <v>119</v>
      </c>
      <c r="F87" s="27"/>
      <c r="G87" s="24"/>
      <c r="H87" s="28" t="s">
        <v>120</v>
      </c>
      <c r="I87" s="57"/>
      <c r="J87" s="13">
        <v>5.55</v>
      </c>
      <c r="K87" s="60">
        <f t="shared" si="7"/>
        <v>0</v>
      </c>
      <c r="M87" s="9"/>
      <c r="N87" s="9"/>
    </row>
    <row r="88" spans="2:14" s="2" customFormat="1" ht="13.5" customHeight="1">
      <c r="B88" s="34"/>
      <c r="C88" s="55"/>
      <c r="D88" s="17"/>
      <c r="E88" s="75" t="s">
        <v>121</v>
      </c>
      <c r="F88" s="27"/>
      <c r="G88" s="24"/>
      <c r="H88" s="28" t="s">
        <v>122</v>
      </c>
      <c r="I88" s="57"/>
      <c r="J88" s="13">
        <v>5.55</v>
      </c>
      <c r="K88" s="60">
        <f t="shared" si="7"/>
        <v>0</v>
      </c>
      <c r="M88" s="9"/>
      <c r="N88" s="9"/>
    </row>
    <row r="89" spans="2:14" s="2" customFormat="1" ht="13.5" customHeight="1">
      <c r="B89" s="34"/>
      <c r="C89" s="55"/>
      <c r="D89" s="17"/>
      <c r="E89" s="75" t="s">
        <v>123</v>
      </c>
      <c r="F89" s="27"/>
      <c r="G89" s="24"/>
      <c r="H89" s="28" t="s">
        <v>124</v>
      </c>
      <c r="I89" s="57"/>
      <c r="J89" s="13">
        <v>5.55</v>
      </c>
      <c r="K89" s="60">
        <f t="shared" si="7"/>
        <v>0</v>
      </c>
      <c r="M89" s="9"/>
      <c r="N89" s="9"/>
    </row>
    <row r="90" spans="2:14" s="2" customFormat="1" ht="13.5" customHeight="1">
      <c r="B90" s="34"/>
      <c r="C90" s="55"/>
      <c r="D90" s="17"/>
      <c r="E90" s="75" t="s">
        <v>125</v>
      </c>
      <c r="F90" s="27"/>
      <c r="G90" s="24"/>
      <c r="H90" s="28" t="s">
        <v>126</v>
      </c>
      <c r="I90" s="57"/>
      <c r="J90" s="13">
        <v>5.55</v>
      </c>
      <c r="K90" s="60">
        <f t="shared" si="7"/>
        <v>0</v>
      </c>
      <c r="M90" s="9"/>
      <c r="N90" s="9"/>
    </row>
    <row r="91" spans="2:14" s="2" customFormat="1" ht="13.5" customHeight="1">
      <c r="B91" s="34"/>
      <c r="C91" s="55"/>
      <c r="D91" s="17"/>
      <c r="E91" s="75" t="s">
        <v>127</v>
      </c>
      <c r="F91" s="27"/>
      <c r="G91" s="24"/>
      <c r="H91" s="28" t="s">
        <v>128</v>
      </c>
      <c r="I91" s="57"/>
      <c r="J91" s="13">
        <v>5.55</v>
      </c>
      <c r="K91" s="60">
        <f t="shared" si="7"/>
        <v>0</v>
      </c>
      <c r="M91" s="9"/>
      <c r="N91" s="9"/>
    </row>
    <row r="92" spans="2:14" s="2" customFormat="1" ht="13.5" customHeight="1">
      <c r="B92" s="34"/>
      <c r="C92" s="55"/>
      <c r="D92" s="17"/>
      <c r="E92" s="75" t="s">
        <v>129</v>
      </c>
      <c r="F92" s="27"/>
      <c r="G92" s="24"/>
      <c r="H92" s="28" t="s">
        <v>130</v>
      </c>
      <c r="I92" s="57"/>
      <c r="J92" s="66">
        <v>8.4</v>
      </c>
      <c r="K92" s="60">
        <f t="shared" si="7"/>
        <v>0</v>
      </c>
      <c r="M92" s="78"/>
      <c r="N92" s="9"/>
    </row>
    <row r="93" spans="2:14" s="2" customFormat="1" ht="13.5" customHeight="1">
      <c r="B93" s="34"/>
      <c r="C93" s="55"/>
      <c r="D93" s="17" t="s">
        <v>131</v>
      </c>
      <c r="E93" s="26"/>
      <c r="F93" s="27"/>
      <c r="G93" s="24"/>
      <c r="H93" s="28" t="s">
        <v>132</v>
      </c>
      <c r="I93" s="49" t="s">
        <v>47</v>
      </c>
      <c r="J93" s="66">
        <v>1.2</v>
      </c>
      <c r="K93" s="60">
        <f t="shared" si="7"/>
        <v>0</v>
      </c>
      <c r="M93" s="9"/>
      <c r="N93" s="9"/>
    </row>
    <row r="94" spans="2:14" s="2" customFormat="1" ht="13.5" customHeight="1">
      <c r="B94" s="13"/>
      <c r="C94" s="39"/>
      <c r="D94" s="25" t="s">
        <v>48</v>
      </c>
      <c r="E94" s="25"/>
      <c r="F94" s="18"/>
      <c r="G94" s="19"/>
      <c r="H94" s="28"/>
      <c r="I94" s="14"/>
      <c r="J94" s="66"/>
      <c r="K94" s="60">
        <f t="shared" si="7"/>
        <v>0</v>
      </c>
      <c r="M94" s="9"/>
      <c r="N94" s="9"/>
    </row>
    <row r="95" spans="2:14" s="2" customFormat="1" ht="13.5" customHeight="1">
      <c r="B95" s="34"/>
      <c r="C95" s="55"/>
      <c r="D95" s="13" t="s">
        <v>133</v>
      </c>
      <c r="E95" s="17"/>
      <c r="F95" s="18"/>
      <c r="G95" s="19"/>
      <c r="H95" s="28" t="s">
        <v>134</v>
      </c>
      <c r="I95" s="49" t="s">
        <v>47</v>
      </c>
      <c r="J95" s="66">
        <v>564.5</v>
      </c>
      <c r="K95" s="60">
        <f t="shared" si="7"/>
        <v>0</v>
      </c>
      <c r="M95" s="9"/>
      <c r="N95" s="9"/>
    </row>
    <row r="96" spans="2:14" s="2" customFormat="1" ht="13.5" customHeight="1">
      <c r="B96" s="13"/>
      <c r="C96" s="39"/>
      <c r="D96" s="25" t="s">
        <v>51</v>
      </c>
      <c r="E96" s="25"/>
      <c r="F96" s="18"/>
      <c r="G96" s="19"/>
      <c r="H96" s="28"/>
      <c r="I96" s="14"/>
      <c r="J96" s="66"/>
      <c r="K96" s="60">
        <f t="shared" si="7"/>
        <v>0</v>
      </c>
      <c r="M96" s="9"/>
      <c r="N96" s="9"/>
    </row>
    <row r="97" spans="2:14" s="2" customFormat="1" ht="13.5" customHeight="1">
      <c r="B97" s="34"/>
      <c r="C97" s="55"/>
      <c r="D97" s="13" t="s">
        <v>135</v>
      </c>
      <c r="E97" s="17"/>
      <c r="F97" s="18"/>
      <c r="G97" s="19"/>
      <c r="H97" s="28" t="s">
        <v>136</v>
      </c>
      <c r="I97" s="49" t="s">
        <v>47</v>
      </c>
      <c r="J97" s="66">
        <v>90.35</v>
      </c>
      <c r="K97" s="60">
        <f t="shared" si="7"/>
        <v>0</v>
      </c>
      <c r="M97" s="9"/>
      <c r="N97" s="9"/>
    </row>
    <row r="98" spans="2:14" s="2" customFormat="1" ht="13.5" customHeight="1">
      <c r="B98" s="34"/>
      <c r="C98" s="55"/>
      <c r="D98" s="17" t="s">
        <v>137</v>
      </c>
      <c r="E98" s="17"/>
      <c r="F98" s="18"/>
      <c r="G98" s="19"/>
      <c r="H98" s="28" t="s">
        <v>138</v>
      </c>
      <c r="I98" s="56"/>
      <c r="J98" s="66">
        <v>119</v>
      </c>
      <c r="K98" s="14">
        <f>J98*C98</f>
        <v>0</v>
      </c>
      <c r="M98" s="9"/>
      <c r="N98" s="9"/>
    </row>
    <row r="99" spans="2:14" s="2" customFormat="1" ht="13.5" customHeight="1">
      <c r="B99" s="34"/>
      <c r="C99" s="37"/>
      <c r="D99" s="20" t="s">
        <v>139</v>
      </c>
      <c r="E99" s="20"/>
      <c r="F99" s="21"/>
      <c r="G99" s="21"/>
      <c r="H99" s="29"/>
      <c r="I99" s="21"/>
      <c r="J99" s="21"/>
      <c r="K99" s="59"/>
      <c r="M99" s="9"/>
      <c r="N99" s="9"/>
    </row>
    <row r="100" spans="2:14" s="2" customFormat="1" ht="13.5" customHeight="1">
      <c r="B100" s="34"/>
      <c r="C100" s="37"/>
      <c r="D100" s="26" t="s">
        <v>28</v>
      </c>
      <c r="E100" s="26"/>
      <c r="F100" s="27"/>
      <c r="G100" s="24"/>
      <c r="H100" s="30"/>
      <c r="I100" s="23"/>
      <c r="J100" s="68"/>
      <c r="K100" s="14"/>
      <c r="M100" s="9"/>
      <c r="N100" s="9"/>
    </row>
    <row r="101" spans="2:14" s="2" customFormat="1" ht="13.5" customHeight="1">
      <c r="B101" s="34">
        <f>$D$16+$I$16</f>
        <v>0</v>
      </c>
      <c r="C101" s="55">
        <f>B101</f>
        <v>0</v>
      </c>
      <c r="D101" s="13" t="s">
        <v>140</v>
      </c>
      <c r="E101" s="26"/>
      <c r="F101" s="27"/>
      <c r="G101" s="24"/>
      <c r="H101" s="28" t="s">
        <v>141</v>
      </c>
      <c r="I101" s="71" t="s">
        <v>31</v>
      </c>
      <c r="J101" s="66">
        <v>42.9</v>
      </c>
      <c r="K101" s="14">
        <f>J101*C101</f>
        <v>0</v>
      </c>
      <c r="M101" s="78"/>
      <c r="N101" s="9"/>
    </row>
    <row r="102" spans="2:14" s="2" customFormat="1" ht="13.5" customHeight="1">
      <c r="B102" s="34"/>
      <c r="C102" s="55"/>
      <c r="D102" s="17" t="s">
        <v>32</v>
      </c>
      <c r="E102" s="26"/>
      <c r="F102" s="27"/>
      <c r="G102" s="24"/>
      <c r="H102" s="28"/>
      <c r="I102" s="57"/>
      <c r="J102" s="66"/>
      <c r="K102" s="14">
        <f t="shared" ref="K102:K114" si="8">J102*C102</f>
        <v>0</v>
      </c>
      <c r="M102" s="9"/>
      <c r="N102" s="9"/>
    </row>
    <row r="103" spans="2:14" s="2" customFormat="1" ht="13.5" customHeight="1">
      <c r="B103" s="34"/>
      <c r="C103" s="55"/>
      <c r="D103" s="17"/>
      <c r="E103" s="75" t="s">
        <v>142</v>
      </c>
      <c r="F103" s="27"/>
      <c r="G103" s="24"/>
      <c r="H103" s="28" t="s">
        <v>143</v>
      </c>
      <c r="I103" s="57"/>
      <c r="J103" s="66">
        <v>5.75</v>
      </c>
      <c r="K103" s="14">
        <f t="shared" si="8"/>
        <v>0</v>
      </c>
      <c r="M103" s="9"/>
      <c r="N103" s="9"/>
    </row>
    <row r="104" spans="2:14" s="2" customFormat="1" ht="13.5" customHeight="1">
      <c r="B104" s="34"/>
      <c r="C104" s="55"/>
      <c r="D104" s="17"/>
      <c r="E104" s="75" t="s">
        <v>144</v>
      </c>
      <c r="F104" s="27"/>
      <c r="G104" s="24"/>
      <c r="H104" s="28" t="s">
        <v>145</v>
      </c>
      <c r="I104" s="57"/>
      <c r="J104" s="66">
        <v>5.75</v>
      </c>
      <c r="K104" s="14">
        <f t="shared" si="8"/>
        <v>0</v>
      </c>
      <c r="M104" s="9"/>
      <c r="N104" s="9"/>
    </row>
    <row r="105" spans="2:14" s="2" customFormat="1" ht="13.5" customHeight="1">
      <c r="B105" s="34"/>
      <c r="C105" s="55"/>
      <c r="D105" s="17"/>
      <c r="E105" s="75" t="s">
        <v>146</v>
      </c>
      <c r="F105" s="27"/>
      <c r="G105" s="24"/>
      <c r="H105" s="28" t="s">
        <v>147</v>
      </c>
      <c r="I105" s="57"/>
      <c r="J105" s="66">
        <v>5.75</v>
      </c>
      <c r="K105" s="14">
        <f t="shared" si="8"/>
        <v>0</v>
      </c>
      <c r="M105" s="9"/>
      <c r="N105" s="9"/>
    </row>
    <row r="106" spans="2:14" s="2" customFormat="1" ht="13.5" customHeight="1">
      <c r="B106" s="34"/>
      <c r="C106" s="55"/>
      <c r="D106" s="17"/>
      <c r="E106" s="75" t="s">
        <v>148</v>
      </c>
      <c r="F106" s="27"/>
      <c r="G106" s="24"/>
      <c r="H106" s="28" t="s">
        <v>149</v>
      </c>
      <c r="I106" s="57"/>
      <c r="J106" s="66">
        <v>5.75</v>
      </c>
      <c r="K106" s="14">
        <f t="shared" si="8"/>
        <v>0</v>
      </c>
      <c r="M106" s="9"/>
      <c r="N106" s="9"/>
    </row>
    <row r="107" spans="2:14" s="2" customFormat="1" ht="13.5" customHeight="1">
      <c r="B107" s="34"/>
      <c r="C107" s="55"/>
      <c r="D107" s="17"/>
      <c r="E107" s="75" t="s">
        <v>150</v>
      </c>
      <c r="F107" s="27"/>
      <c r="G107" s="24"/>
      <c r="H107" s="28" t="s">
        <v>151</v>
      </c>
      <c r="I107" s="57"/>
      <c r="J107" s="66">
        <v>5.75</v>
      </c>
      <c r="K107" s="14">
        <f t="shared" si="8"/>
        <v>0</v>
      </c>
      <c r="M107" s="9"/>
      <c r="N107" s="9"/>
    </row>
    <row r="108" spans="2:14" s="2" customFormat="1" ht="13.5" customHeight="1">
      <c r="B108" s="34"/>
      <c r="C108" s="55"/>
      <c r="D108" s="17"/>
      <c r="E108" s="75" t="s">
        <v>152</v>
      </c>
      <c r="F108" s="27"/>
      <c r="G108" s="24"/>
      <c r="H108" s="28" t="s">
        <v>153</v>
      </c>
      <c r="I108" s="57"/>
      <c r="J108" s="66">
        <v>5.75</v>
      </c>
      <c r="K108" s="14">
        <f t="shared" si="8"/>
        <v>0</v>
      </c>
      <c r="M108" s="9"/>
      <c r="N108" s="9"/>
    </row>
    <row r="109" spans="2:14" s="2" customFormat="1" ht="13.5" customHeight="1">
      <c r="B109" s="34"/>
      <c r="C109" s="55"/>
      <c r="D109" s="17"/>
      <c r="E109" s="75" t="s">
        <v>154</v>
      </c>
      <c r="F109" s="27"/>
      <c r="G109" s="24"/>
      <c r="H109" s="28" t="s">
        <v>155</v>
      </c>
      <c r="I109" s="57"/>
      <c r="J109" s="66">
        <v>8.4</v>
      </c>
      <c r="K109" s="14">
        <f t="shared" si="8"/>
        <v>0</v>
      </c>
      <c r="M109" s="78"/>
      <c r="N109" s="9"/>
    </row>
    <row r="110" spans="2:14" s="2" customFormat="1" ht="13.5" customHeight="1">
      <c r="B110" s="34"/>
      <c r="C110" s="37"/>
      <c r="D110" s="25" t="s">
        <v>48</v>
      </c>
      <c r="E110" s="25"/>
      <c r="F110" s="18"/>
      <c r="G110" s="19"/>
      <c r="H110" s="28"/>
      <c r="I110" s="14"/>
      <c r="J110" s="66"/>
      <c r="K110" s="14">
        <f t="shared" si="8"/>
        <v>0</v>
      </c>
      <c r="M110" s="9"/>
      <c r="N110" s="9"/>
    </row>
    <row r="111" spans="2:14" s="2" customFormat="1" ht="13.5" customHeight="1">
      <c r="B111" s="34"/>
      <c r="C111" s="55"/>
      <c r="D111" s="13" t="s">
        <v>156</v>
      </c>
      <c r="E111" s="17"/>
      <c r="F111" s="18"/>
      <c r="G111" s="19"/>
      <c r="H111" s="28" t="s">
        <v>157</v>
      </c>
      <c r="I111" s="49" t="s">
        <v>47</v>
      </c>
      <c r="J111" s="66">
        <v>564.5</v>
      </c>
      <c r="K111" s="14">
        <f t="shared" si="8"/>
        <v>0</v>
      </c>
      <c r="M111" s="9"/>
      <c r="N111" s="9"/>
    </row>
    <row r="112" spans="2:14" s="2" customFormat="1" ht="13.5" customHeight="1">
      <c r="B112" s="34"/>
      <c r="C112" s="37"/>
      <c r="D112" s="25" t="s">
        <v>51</v>
      </c>
      <c r="E112" s="25"/>
      <c r="F112" s="18"/>
      <c r="G112" s="19"/>
      <c r="H112" s="28"/>
      <c r="I112" s="14"/>
      <c r="J112" s="66"/>
      <c r="K112" s="14">
        <f t="shared" si="8"/>
        <v>0</v>
      </c>
      <c r="M112" s="9"/>
      <c r="N112" s="9"/>
    </row>
    <row r="113" spans="2:14" s="2" customFormat="1" ht="13.5" customHeight="1">
      <c r="B113" s="34"/>
      <c r="C113" s="55"/>
      <c r="D113" s="13" t="s">
        <v>158</v>
      </c>
      <c r="E113" s="17"/>
      <c r="F113" s="18"/>
      <c r="G113" s="19"/>
      <c r="H113" s="28" t="s">
        <v>159</v>
      </c>
      <c r="I113" s="49" t="s">
        <v>47</v>
      </c>
      <c r="J113" s="66">
        <v>90.35</v>
      </c>
      <c r="K113" s="14">
        <f t="shared" si="8"/>
        <v>0</v>
      </c>
      <c r="M113" s="9"/>
      <c r="N113" s="9"/>
    </row>
    <row r="114" spans="2:14" s="2" customFormat="1" ht="13.5" customHeight="1">
      <c r="B114" s="34"/>
      <c r="C114" s="55"/>
      <c r="D114" s="17" t="s">
        <v>160</v>
      </c>
      <c r="E114" s="17"/>
      <c r="F114" s="18"/>
      <c r="G114" s="19"/>
      <c r="H114" s="28" t="s">
        <v>161</v>
      </c>
      <c r="I114" s="56"/>
      <c r="J114" s="66">
        <v>118.5</v>
      </c>
      <c r="K114" s="14">
        <f t="shared" si="8"/>
        <v>0</v>
      </c>
      <c r="M114" s="9"/>
      <c r="N114" s="9"/>
    </row>
    <row r="115" spans="2:14" s="2" customFormat="1" ht="13.5" customHeight="1">
      <c r="B115" s="34"/>
      <c r="C115" s="37"/>
      <c r="D115" s="20" t="s">
        <v>162</v>
      </c>
      <c r="E115" s="20"/>
      <c r="F115" s="21"/>
      <c r="G115" s="21"/>
      <c r="H115" s="29"/>
      <c r="I115" s="21"/>
      <c r="J115" s="21"/>
      <c r="K115" s="59"/>
      <c r="M115" s="9"/>
      <c r="N115" s="9"/>
    </row>
    <row r="116" spans="2:14" s="2" customFormat="1" ht="13.5" customHeight="1">
      <c r="B116" s="34"/>
      <c r="C116" s="37"/>
      <c r="D116" s="26" t="s">
        <v>28</v>
      </c>
      <c r="E116" s="26"/>
      <c r="F116" s="27"/>
      <c r="G116" s="24"/>
      <c r="H116" s="30"/>
      <c r="I116" s="23"/>
      <c r="J116" s="68"/>
      <c r="K116" s="14"/>
      <c r="M116" s="9"/>
      <c r="N116" s="9"/>
    </row>
    <row r="117" spans="2:14" s="2" customFormat="1" ht="13.5" customHeight="1">
      <c r="B117" s="34">
        <f>$D$17+$I$17</f>
        <v>0</v>
      </c>
      <c r="C117" s="55">
        <f>B117</f>
        <v>0</v>
      </c>
      <c r="D117" s="13" t="s">
        <v>163</v>
      </c>
      <c r="E117" s="26"/>
      <c r="F117" s="27"/>
      <c r="G117" s="24"/>
      <c r="H117" s="28" t="s">
        <v>164</v>
      </c>
      <c r="I117" s="71" t="s">
        <v>31</v>
      </c>
      <c r="J117" s="66">
        <v>42.9</v>
      </c>
      <c r="K117" s="14">
        <f>$L$27*J117*C117</f>
        <v>0</v>
      </c>
      <c r="M117" s="9"/>
      <c r="N117" s="9"/>
    </row>
    <row r="118" spans="2:14" s="2" customFormat="1" ht="13.5" customHeight="1">
      <c r="B118" s="34"/>
      <c r="C118" s="55"/>
      <c r="D118" s="17" t="s">
        <v>32</v>
      </c>
      <c r="E118" s="26"/>
      <c r="F118" s="27"/>
      <c r="G118" s="24"/>
      <c r="H118" s="28"/>
      <c r="I118" s="57"/>
      <c r="J118" s="66"/>
      <c r="K118" s="14">
        <f t="shared" ref="K118:K127" si="9">$L$27*J118*C118</f>
        <v>0</v>
      </c>
      <c r="M118" s="9"/>
      <c r="N118" s="9"/>
    </row>
    <row r="119" spans="2:14" s="2" customFormat="1" ht="13.5" customHeight="1">
      <c r="B119" s="34"/>
      <c r="C119" s="55"/>
      <c r="D119" s="17"/>
      <c r="E119" s="75" t="s">
        <v>165</v>
      </c>
      <c r="F119" s="27"/>
      <c r="G119" s="24"/>
      <c r="H119" s="28" t="s">
        <v>166</v>
      </c>
      <c r="I119" s="57"/>
      <c r="J119" s="66">
        <v>5.75</v>
      </c>
      <c r="K119" s="14">
        <f t="shared" si="9"/>
        <v>0</v>
      </c>
      <c r="M119" s="9"/>
      <c r="N119" s="9"/>
    </row>
    <row r="120" spans="2:14" s="2" customFormat="1" ht="13.5" customHeight="1">
      <c r="B120" s="34"/>
      <c r="C120" s="55"/>
      <c r="D120" s="17"/>
      <c r="E120" s="75" t="s">
        <v>167</v>
      </c>
      <c r="F120" s="27"/>
      <c r="G120" s="24"/>
      <c r="H120" s="28" t="s">
        <v>168</v>
      </c>
      <c r="I120" s="57"/>
      <c r="J120" s="66">
        <v>5.75</v>
      </c>
      <c r="K120" s="14">
        <f t="shared" si="9"/>
        <v>0</v>
      </c>
      <c r="M120" s="9"/>
      <c r="N120" s="9"/>
    </row>
    <row r="121" spans="2:14" s="2" customFormat="1" ht="13.5" customHeight="1">
      <c r="B121" s="34"/>
      <c r="C121" s="55"/>
      <c r="D121" s="17"/>
      <c r="E121" s="75" t="s">
        <v>169</v>
      </c>
      <c r="F121" s="27"/>
      <c r="G121" s="24"/>
      <c r="H121" s="28" t="s">
        <v>170</v>
      </c>
      <c r="I121" s="57"/>
      <c r="J121" s="66">
        <v>5.75</v>
      </c>
      <c r="K121" s="14">
        <f t="shared" si="9"/>
        <v>0</v>
      </c>
      <c r="M121" s="9"/>
      <c r="N121" s="9"/>
    </row>
    <row r="122" spans="2:14" s="2" customFormat="1" ht="13.5" customHeight="1">
      <c r="B122" s="34"/>
      <c r="C122" s="55"/>
      <c r="D122" s="17"/>
      <c r="E122" s="75" t="s">
        <v>171</v>
      </c>
      <c r="F122" s="27"/>
      <c r="G122" s="24"/>
      <c r="H122" s="28" t="s">
        <v>172</v>
      </c>
      <c r="I122" s="57"/>
      <c r="J122" s="66">
        <v>5.75</v>
      </c>
      <c r="K122" s="14">
        <f t="shared" si="9"/>
        <v>0</v>
      </c>
      <c r="M122" s="9"/>
      <c r="N122" s="9"/>
    </row>
    <row r="123" spans="2:14" s="2" customFormat="1" ht="13.5" customHeight="1">
      <c r="B123" s="34"/>
      <c r="C123" s="55"/>
      <c r="D123" s="17"/>
      <c r="E123" s="75" t="s">
        <v>173</v>
      </c>
      <c r="F123" s="27"/>
      <c r="G123" s="24"/>
      <c r="H123" s="28" t="s">
        <v>174</v>
      </c>
      <c r="I123" s="57"/>
      <c r="J123" s="66">
        <v>5.75</v>
      </c>
      <c r="K123" s="14">
        <f t="shared" si="9"/>
        <v>0</v>
      </c>
      <c r="M123" s="9"/>
      <c r="N123" s="9"/>
    </row>
    <row r="124" spans="2:14" s="2" customFormat="1" ht="13.5" customHeight="1">
      <c r="B124" s="34"/>
      <c r="C124" s="55"/>
      <c r="D124" s="17"/>
      <c r="E124" s="75" t="s">
        <v>175</v>
      </c>
      <c r="F124" s="27"/>
      <c r="G124" s="24"/>
      <c r="H124" s="28" t="s">
        <v>176</v>
      </c>
      <c r="I124" s="57"/>
      <c r="J124" s="66">
        <v>5.75</v>
      </c>
      <c r="K124" s="14">
        <f t="shared" si="9"/>
        <v>0</v>
      </c>
      <c r="M124" s="9"/>
      <c r="N124" s="9"/>
    </row>
    <row r="125" spans="2:14" s="2" customFormat="1" ht="13.5" customHeight="1">
      <c r="B125" s="34"/>
      <c r="C125" s="55"/>
      <c r="D125" s="17"/>
      <c r="E125" s="75" t="s">
        <v>177</v>
      </c>
      <c r="F125" s="27"/>
      <c r="G125" s="24"/>
      <c r="H125" s="28" t="s">
        <v>178</v>
      </c>
      <c r="I125" s="57"/>
      <c r="J125" s="66">
        <v>8.4</v>
      </c>
      <c r="K125" s="14">
        <f t="shared" si="9"/>
        <v>0</v>
      </c>
      <c r="M125" s="9"/>
      <c r="N125" s="9"/>
    </row>
    <row r="126" spans="2:14" s="2" customFormat="1" ht="13.5" customHeight="1">
      <c r="B126" s="34"/>
      <c r="C126" s="37"/>
      <c r="D126" s="25" t="s">
        <v>48</v>
      </c>
      <c r="E126" s="25"/>
      <c r="F126" s="18"/>
      <c r="G126" s="19"/>
      <c r="H126" s="28"/>
      <c r="I126" s="14"/>
      <c r="J126" s="66"/>
      <c r="K126" s="14">
        <f t="shared" si="9"/>
        <v>0</v>
      </c>
      <c r="M126" s="9"/>
      <c r="N126" s="9"/>
    </row>
    <row r="127" spans="2:14" s="2" customFormat="1" ht="13.5" customHeight="1">
      <c r="B127" s="34"/>
      <c r="C127" s="55"/>
      <c r="D127" s="13" t="s">
        <v>179</v>
      </c>
      <c r="E127" s="17"/>
      <c r="F127" s="18"/>
      <c r="G127" s="19"/>
      <c r="H127" s="28" t="s">
        <v>180</v>
      </c>
      <c r="I127" s="49" t="s">
        <v>47</v>
      </c>
      <c r="J127" s="66">
        <v>564.5</v>
      </c>
      <c r="K127" s="14">
        <f t="shared" si="9"/>
        <v>0</v>
      </c>
      <c r="M127" s="9"/>
      <c r="N127" s="9"/>
    </row>
    <row r="128" spans="2:14" s="2" customFormat="1" ht="13.5" customHeight="1">
      <c r="B128" s="34"/>
      <c r="C128" s="37"/>
      <c r="D128" s="25" t="s">
        <v>51</v>
      </c>
      <c r="E128" s="25"/>
      <c r="F128" s="18"/>
      <c r="G128" s="19"/>
      <c r="H128" s="28"/>
      <c r="I128" s="14"/>
      <c r="J128" s="66"/>
      <c r="K128" s="14">
        <f t="shared" ref="K128:K130" si="10">$L$27*J128*C128</f>
        <v>0</v>
      </c>
      <c r="M128" s="9"/>
      <c r="N128" s="9"/>
    </row>
    <row r="129" spans="2:14" s="2" customFormat="1" ht="13.5" customHeight="1">
      <c r="B129" s="34"/>
      <c r="C129" s="55"/>
      <c r="D129" s="13" t="s">
        <v>181</v>
      </c>
      <c r="E129" s="17"/>
      <c r="F129" s="18"/>
      <c r="G129" s="19"/>
      <c r="H129" s="28" t="s">
        <v>182</v>
      </c>
      <c r="I129" s="49" t="s">
        <v>47</v>
      </c>
      <c r="J129" s="66">
        <v>90.35</v>
      </c>
      <c r="K129" s="14">
        <f t="shared" si="10"/>
        <v>0</v>
      </c>
      <c r="M129" s="9"/>
      <c r="N129" s="9"/>
    </row>
    <row r="130" spans="2:14" s="2" customFormat="1" ht="13.5" customHeight="1">
      <c r="B130" s="34"/>
      <c r="C130" s="55"/>
      <c r="D130" s="17" t="s">
        <v>183</v>
      </c>
      <c r="E130" s="17"/>
      <c r="F130" s="18"/>
      <c r="G130" s="19"/>
      <c r="H130" s="28" t="s">
        <v>184</v>
      </c>
      <c r="I130" s="56"/>
      <c r="J130" s="66">
        <v>118.5</v>
      </c>
      <c r="K130" s="14">
        <f t="shared" si="10"/>
        <v>0</v>
      </c>
      <c r="M130" s="9"/>
      <c r="N130" s="9"/>
    </row>
    <row r="131" spans="2:14">
      <c r="D131" s="31" t="s">
        <v>185</v>
      </c>
      <c r="E131" s="31"/>
      <c r="F131" s="32"/>
      <c r="G131" s="32"/>
      <c r="H131" s="32"/>
      <c r="I131" s="32"/>
      <c r="J131" s="32"/>
      <c r="K131" s="61">
        <f>SUM(K24:K130)</f>
        <v>0</v>
      </c>
    </row>
    <row r="132" spans="2:14">
      <c r="E132" s="76"/>
      <c r="F132" s="76"/>
      <c r="G132" s="76"/>
      <c r="H132" s="76"/>
      <c r="I132" s="76"/>
      <c r="J132" s="76"/>
      <c r="K132" s="77"/>
    </row>
    <row r="133" spans="2:14">
      <c r="C133" s="76" t="s">
        <v>186</v>
      </c>
      <c r="E133" s="76"/>
      <c r="F133" s="76"/>
      <c r="G133" s="76"/>
      <c r="H133" s="76"/>
      <c r="I133" s="76"/>
      <c r="J133" s="76"/>
      <c r="K133" s="77"/>
    </row>
    <row r="134" spans="2:14">
      <c r="C134" s="80" t="s">
        <v>187</v>
      </c>
      <c r="E134" s="76"/>
      <c r="F134" s="76"/>
      <c r="G134" s="76"/>
      <c r="H134" s="76"/>
      <c r="I134" s="76"/>
      <c r="J134" s="76"/>
      <c r="K134" s="77"/>
    </row>
    <row r="135" spans="2:14">
      <c r="C135" s="81" t="s">
        <v>188</v>
      </c>
      <c r="E135" s="76"/>
      <c r="F135" s="76"/>
      <c r="G135" s="76"/>
      <c r="H135" s="76"/>
      <c r="I135" s="76"/>
      <c r="J135" s="76"/>
      <c r="K135" s="77"/>
    </row>
    <row r="136" spans="2:14">
      <c r="C136" s="73" t="s">
        <v>189</v>
      </c>
      <c r="E136" s="2"/>
      <c r="F136" s="2"/>
      <c r="G136" s="2"/>
      <c r="H136" s="2"/>
      <c r="I136" s="9"/>
      <c r="J136" s="9"/>
      <c r="K136" s="2"/>
    </row>
    <row r="137" spans="2:14">
      <c r="F137" s="2"/>
      <c r="G137" s="2"/>
      <c r="H137" s="2"/>
      <c r="I137" s="9"/>
      <c r="J137" s="9"/>
      <c r="K137" s="2"/>
    </row>
    <row r="138" spans="2:14">
      <c r="C138" s="72" t="s">
        <v>31</v>
      </c>
      <c r="D138" s="2" t="s">
        <v>190</v>
      </c>
      <c r="F138" s="2"/>
      <c r="G138" s="2"/>
      <c r="H138" s="2"/>
      <c r="I138" s="9"/>
      <c r="J138" s="9"/>
      <c r="K138" s="2"/>
    </row>
    <row r="139" spans="2:14">
      <c r="C139" s="33" t="s">
        <v>47</v>
      </c>
      <c r="D139" s="2" t="s">
        <v>191</v>
      </c>
      <c r="F139" s="2"/>
      <c r="G139" s="2"/>
      <c r="H139" s="2"/>
      <c r="I139" s="9"/>
      <c r="J139" s="9"/>
      <c r="K139" s="2"/>
    </row>
    <row r="140" spans="2:14">
      <c r="E140" s="2"/>
      <c r="F140" s="2"/>
      <c r="G140" s="2"/>
      <c r="H140" s="2"/>
      <c r="I140" s="9"/>
      <c r="J140" s="9"/>
      <c r="K140" s="2"/>
    </row>
    <row r="141" spans="2:14">
      <c r="E141" s="2"/>
      <c r="F141" s="2"/>
      <c r="G141" s="2"/>
      <c r="H141" s="2"/>
      <c r="I141" s="9"/>
      <c r="J141" s="9"/>
      <c r="K141" s="2"/>
    </row>
    <row r="142" spans="2:14">
      <c r="E142" s="2"/>
      <c r="F142" s="2"/>
      <c r="G142" s="2"/>
      <c r="H142" s="2"/>
      <c r="I142" s="9"/>
      <c r="J142" s="9"/>
      <c r="K142" s="2"/>
    </row>
    <row r="143" spans="2:14">
      <c r="E143" s="2"/>
      <c r="F143" s="2"/>
      <c r="G143" s="2"/>
      <c r="H143" s="2"/>
      <c r="I143" s="9"/>
      <c r="J143" s="9"/>
      <c r="K143" s="2"/>
    </row>
    <row r="144" spans="2:14">
      <c r="E144" s="2"/>
      <c r="F144" s="2"/>
      <c r="G144" s="2"/>
      <c r="H144" s="2"/>
      <c r="I144" s="9"/>
      <c r="J144" s="9"/>
      <c r="K144" s="2"/>
    </row>
    <row r="145" spans="1:12">
      <c r="E145" s="2"/>
      <c r="F145" s="2"/>
      <c r="G145" s="2"/>
      <c r="H145" s="2"/>
      <c r="I145" s="9"/>
      <c r="J145" s="9"/>
      <c r="K145" s="2"/>
    </row>
    <row r="146" spans="1:12">
      <c r="E146" s="2"/>
      <c r="F146" s="2"/>
      <c r="G146" s="2"/>
      <c r="H146" s="2"/>
      <c r="I146" s="9"/>
      <c r="J146" s="9"/>
      <c r="K146" s="2"/>
    </row>
    <row r="147" spans="1:12">
      <c r="E147" s="2"/>
      <c r="F147" s="2"/>
      <c r="G147" s="2"/>
      <c r="H147" s="2"/>
      <c r="I147" s="9"/>
      <c r="J147" s="9"/>
      <c r="K147" s="2"/>
    </row>
    <row r="148" spans="1:12">
      <c r="E148" s="2"/>
      <c r="F148" s="2"/>
      <c r="G148" s="2"/>
      <c r="H148" s="2"/>
      <c r="I148" s="9"/>
      <c r="J148" s="9"/>
      <c r="K148" s="2"/>
    </row>
    <row r="149" spans="1:12">
      <c r="E149" s="2"/>
      <c r="F149" s="2"/>
      <c r="G149" s="2"/>
      <c r="H149" s="2"/>
      <c r="I149" s="9"/>
      <c r="J149" s="9"/>
      <c r="K149" s="2"/>
    </row>
    <row r="150" spans="1:12">
      <c r="E150" s="2"/>
      <c r="F150" s="2"/>
      <c r="G150" s="2"/>
      <c r="H150" s="2"/>
      <c r="I150" s="9"/>
      <c r="J150" s="9"/>
      <c r="K150" s="2"/>
    </row>
    <row r="151" spans="1:12">
      <c r="E151" s="2"/>
      <c r="F151" s="2"/>
      <c r="G151" s="2"/>
      <c r="H151" s="2"/>
      <c r="I151" s="9"/>
      <c r="J151" s="9"/>
      <c r="K151" s="2"/>
    </row>
    <row r="152" spans="1:12">
      <c r="E152" s="2"/>
      <c r="F152" s="2"/>
      <c r="G152" s="2"/>
      <c r="H152" s="2"/>
      <c r="I152" s="9"/>
      <c r="J152" s="9"/>
      <c r="K152" s="2"/>
    </row>
    <row r="153" spans="1:12">
      <c r="D153" s="58"/>
      <c r="E153" s="2"/>
      <c r="F153" s="2"/>
      <c r="G153" s="2"/>
      <c r="H153" s="2"/>
      <c r="I153" s="9"/>
      <c r="J153" s="9"/>
      <c r="K153" s="2"/>
    </row>
    <row r="154" spans="1:12" s="8" customFormat="1" ht="18" customHeight="1">
      <c r="A154" s="50"/>
      <c r="B154" s="50"/>
      <c r="C154" s="52" t="s">
        <v>192</v>
      </c>
      <c r="D154" s="52"/>
      <c r="E154" s="52"/>
      <c r="F154" s="52"/>
      <c r="G154" s="52"/>
      <c r="H154" s="52"/>
      <c r="I154" s="52"/>
      <c r="J154" s="52"/>
      <c r="K154" s="52"/>
      <c r="L154" s="8">
        <v>0.9</v>
      </c>
    </row>
    <row r="155" spans="1:12" s="8" customFormat="1" ht="18" customHeight="1">
      <c r="C155" s="35"/>
      <c r="D155" s="35"/>
      <c r="E155" s="36"/>
      <c r="F155" s="36"/>
      <c r="G155" s="36"/>
      <c r="H155" s="36"/>
      <c r="I155" s="36"/>
      <c r="J155" s="36"/>
    </row>
    <row r="156" spans="1:12">
      <c r="C156" s="2" t="s">
        <v>193</v>
      </c>
      <c r="E156" s="2"/>
      <c r="F156" s="2"/>
      <c r="G156" s="2"/>
      <c r="H156" s="2"/>
      <c r="I156" s="9"/>
      <c r="J156" s="9"/>
      <c r="K156" s="2"/>
    </row>
    <row r="157" spans="1:12">
      <c r="C157" s="2" t="s">
        <v>194</v>
      </c>
      <c r="D157" s="2"/>
      <c r="E157" s="2"/>
      <c r="F157" s="2"/>
      <c r="G157" s="2"/>
      <c r="H157" s="2"/>
      <c r="I157" s="3"/>
      <c r="J157" s="3"/>
      <c r="K157" s="2"/>
    </row>
    <row r="158" spans="1:12">
      <c r="C158" s="2" t="s">
        <v>195</v>
      </c>
      <c r="D158" s="2"/>
      <c r="E158" s="2"/>
      <c r="F158" s="2"/>
      <c r="G158" s="2"/>
      <c r="H158" s="2"/>
      <c r="I158" s="3"/>
      <c r="J158" s="3"/>
      <c r="K158" s="2"/>
    </row>
    <row r="159" spans="1:12">
      <c r="C159" s="2"/>
      <c r="D159" s="2"/>
      <c r="E159" s="2"/>
      <c r="F159" s="2"/>
      <c r="G159" s="2"/>
      <c r="H159" s="2"/>
      <c r="I159" s="3"/>
      <c r="J159" s="3"/>
      <c r="K159" s="2"/>
    </row>
    <row r="160" spans="1:12">
      <c r="C160" s="82" t="s">
        <v>196</v>
      </c>
      <c r="D160" s="82"/>
      <c r="E160" s="82"/>
      <c r="F160" s="82"/>
      <c r="G160" s="82"/>
      <c r="H160" s="82"/>
      <c r="I160" s="82"/>
      <c r="J160" s="82"/>
      <c r="K160" s="82"/>
    </row>
    <row r="161" spans="5:11">
      <c r="F161" s="2"/>
      <c r="G161" s="2"/>
      <c r="H161" s="2"/>
      <c r="I161" s="3"/>
      <c r="J161" s="3"/>
      <c r="K161" s="2"/>
    </row>
    <row r="162" spans="5:11">
      <c r="F162" s="2"/>
      <c r="G162" s="2"/>
      <c r="H162" s="2"/>
      <c r="I162" s="3"/>
      <c r="J162" s="3"/>
      <c r="K162" s="2"/>
    </row>
    <row r="163" spans="5:11">
      <c r="F163" s="2"/>
      <c r="G163" s="2"/>
      <c r="H163" s="2"/>
      <c r="I163" s="3"/>
      <c r="J163" s="3"/>
      <c r="K163" s="2"/>
    </row>
    <row r="164" spans="5:11">
      <c r="E164" s="2"/>
      <c r="F164" s="2"/>
      <c r="G164" s="2"/>
      <c r="H164" s="2"/>
      <c r="I164" s="3"/>
      <c r="J164" s="3"/>
      <c r="K164" s="2"/>
    </row>
    <row r="165" spans="5:11">
      <c r="E165" s="2"/>
      <c r="F165" s="2"/>
      <c r="G165" s="2"/>
      <c r="H165" s="2"/>
      <c r="I165" s="3"/>
      <c r="J165" s="3"/>
      <c r="K165" s="2"/>
    </row>
    <row r="166" spans="5:11">
      <c r="E166" s="2"/>
      <c r="F166" s="2"/>
      <c r="G166" s="2"/>
      <c r="H166" s="2"/>
      <c r="I166" s="3"/>
      <c r="J166" s="3"/>
      <c r="K166" s="2"/>
    </row>
    <row r="167" spans="5:11">
      <c r="E167" s="2"/>
      <c r="F167" s="2"/>
      <c r="G167" s="2"/>
      <c r="H167" s="2"/>
      <c r="I167" s="3"/>
      <c r="J167" s="3"/>
      <c r="K167" s="2"/>
    </row>
    <row r="168" spans="5:11">
      <c r="E168" s="2"/>
      <c r="F168" s="2"/>
      <c r="G168" s="2"/>
      <c r="H168" s="2"/>
      <c r="I168" s="3"/>
      <c r="J168" s="3"/>
      <c r="K168" s="2"/>
    </row>
    <row r="169" spans="5:11">
      <c r="E169" s="2"/>
      <c r="F169" s="2"/>
      <c r="G169" s="2"/>
      <c r="H169" s="2"/>
      <c r="I169" s="3"/>
      <c r="J169" s="3"/>
      <c r="K169" s="2"/>
    </row>
    <row r="170" spans="5:11">
      <c r="E170" s="2"/>
      <c r="F170" s="2"/>
      <c r="G170" s="2"/>
      <c r="H170" s="2"/>
      <c r="I170" s="3"/>
      <c r="J170" s="3"/>
      <c r="K170" s="2"/>
    </row>
    <row r="171" spans="5:11">
      <c r="E171" s="2"/>
      <c r="F171" s="2"/>
      <c r="G171" s="2"/>
      <c r="H171" s="2"/>
      <c r="I171" s="3"/>
      <c r="J171" s="3"/>
      <c r="K171" s="2"/>
    </row>
    <row r="172" spans="5:11">
      <c r="E172" s="2"/>
      <c r="F172" s="2"/>
      <c r="G172" s="2"/>
      <c r="H172" s="2"/>
      <c r="I172" s="3"/>
      <c r="J172" s="3"/>
      <c r="K172" s="2"/>
    </row>
    <row r="173" spans="5:11">
      <c r="E173" s="2"/>
      <c r="F173" s="2"/>
      <c r="G173" s="2"/>
      <c r="H173" s="2"/>
      <c r="I173" s="3"/>
      <c r="J173" s="3"/>
      <c r="K173" s="2"/>
    </row>
    <row r="174" spans="5:11">
      <c r="E174" s="2"/>
      <c r="F174" s="2"/>
      <c r="G174" s="2"/>
      <c r="H174" s="2"/>
      <c r="I174" s="3"/>
      <c r="J174" s="3"/>
      <c r="K174" s="2"/>
    </row>
    <row r="175" spans="5:11">
      <c r="E175" s="2"/>
      <c r="F175" s="2"/>
      <c r="G175" s="2"/>
      <c r="H175" s="2"/>
      <c r="I175" s="3"/>
      <c r="J175" s="3"/>
      <c r="K175" s="2"/>
    </row>
    <row r="176" spans="5:11">
      <c r="E176" s="2"/>
      <c r="F176" s="2"/>
      <c r="G176" s="2"/>
      <c r="H176" s="2"/>
      <c r="I176" s="3"/>
      <c r="J176" s="3"/>
      <c r="K176" s="2"/>
    </row>
    <row r="177" spans="5:11">
      <c r="E177" s="2"/>
      <c r="F177" s="2"/>
      <c r="G177" s="2"/>
      <c r="H177" s="2"/>
      <c r="I177" s="3"/>
      <c r="J177" s="3"/>
      <c r="K177" s="2"/>
    </row>
    <row r="178" spans="5:11">
      <c r="E178" s="2"/>
      <c r="F178" s="2"/>
      <c r="G178" s="2"/>
      <c r="H178" s="2"/>
      <c r="I178" s="3"/>
      <c r="J178" s="3"/>
      <c r="K178" s="2"/>
    </row>
    <row r="179" spans="5:11">
      <c r="E179" s="2"/>
      <c r="F179" s="2"/>
      <c r="G179" s="2"/>
      <c r="H179" s="2"/>
      <c r="I179" s="3"/>
      <c r="J179" s="3"/>
      <c r="K179" s="2"/>
    </row>
    <row r="180" spans="5:11">
      <c r="E180" s="2"/>
      <c r="F180" s="2"/>
      <c r="G180" s="2"/>
      <c r="H180" s="2"/>
      <c r="I180" s="3"/>
      <c r="J180" s="3"/>
      <c r="K180" s="2"/>
    </row>
    <row r="181" spans="5:11">
      <c r="E181" s="2"/>
      <c r="F181" s="2"/>
      <c r="G181" s="2"/>
      <c r="H181" s="2"/>
      <c r="I181" s="3"/>
      <c r="J181" s="3"/>
      <c r="K181" s="2"/>
    </row>
    <row r="182" spans="5:11">
      <c r="E182" s="2"/>
      <c r="F182" s="2"/>
      <c r="G182" s="2"/>
      <c r="H182" s="2"/>
      <c r="I182" s="3"/>
      <c r="J182" s="3"/>
      <c r="K182" s="2"/>
    </row>
    <row r="183" spans="5:11">
      <c r="E183" s="2"/>
      <c r="F183" s="2"/>
      <c r="G183" s="2"/>
      <c r="H183" s="2"/>
      <c r="I183" s="3"/>
      <c r="J183" s="3"/>
      <c r="K183" s="2"/>
    </row>
    <row r="184" spans="5:11">
      <c r="E184" s="2"/>
      <c r="F184" s="2"/>
      <c r="G184" s="2"/>
      <c r="H184" s="2"/>
      <c r="I184" s="3"/>
      <c r="J184" s="3"/>
      <c r="K184" s="2"/>
    </row>
    <row r="185" spans="5:11">
      <c r="E185" s="2"/>
      <c r="F185" s="2"/>
      <c r="G185" s="2"/>
      <c r="H185" s="2"/>
      <c r="I185" s="3"/>
      <c r="J185" s="3"/>
      <c r="K185" s="2"/>
    </row>
    <row r="186" spans="5:11">
      <c r="E186" s="2"/>
      <c r="F186" s="2"/>
      <c r="G186" s="2"/>
      <c r="H186" s="2"/>
      <c r="I186" s="3"/>
      <c r="J186" s="3"/>
      <c r="K186" s="2"/>
    </row>
    <row r="187" spans="5:11">
      <c r="E187" s="2"/>
      <c r="F187" s="2"/>
      <c r="G187" s="2"/>
      <c r="H187" s="2"/>
      <c r="I187" s="3"/>
      <c r="J187" s="3"/>
      <c r="K187" s="2"/>
    </row>
    <row r="188" spans="5:11">
      <c r="E188" s="2"/>
      <c r="F188" s="2"/>
      <c r="G188" s="2"/>
      <c r="H188" s="2"/>
      <c r="I188" s="3"/>
      <c r="J188" s="3"/>
      <c r="K188" s="2"/>
    </row>
    <row r="189" spans="5:11">
      <c r="E189" s="2"/>
      <c r="F189" s="2"/>
      <c r="G189" s="2"/>
      <c r="H189" s="2"/>
      <c r="I189" s="3"/>
      <c r="J189" s="3"/>
      <c r="K189" s="2"/>
    </row>
    <row r="190" spans="5:11">
      <c r="E190" s="2"/>
      <c r="F190" s="2"/>
      <c r="G190" s="2"/>
      <c r="H190" s="2"/>
      <c r="I190" s="3"/>
      <c r="J190" s="3"/>
      <c r="K190" s="2"/>
    </row>
    <row r="191" spans="5:11">
      <c r="E191" s="2"/>
      <c r="F191" s="2"/>
      <c r="G191" s="2"/>
      <c r="H191" s="2"/>
      <c r="I191" s="3"/>
      <c r="J191" s="3"/>
      <c r="K191" s="2"/>
    </row>
    <row r="192" spans="5:11">
      <c r="E192" s="2"/>
      <c r="F192" s="2"/>
      <c r="G192" s="2"/>
      <c r="H192" s="2"/>
      <c r="I192" s="3"/>
      <c r="J192" s="3"/>
      <c r="K192" s="2"/>
    </row>
    <row r="193" spans="5:11">
      <c r="E193" s="2"/>
      <c r="F193" s="2"/>
      <c r="G193" s="2"/>
      <c r="H193" s="2"/>
      <c r="I193" s="3"/>
      <c r="J193" s="3"/>
      <c r="K193" s="2"/>
    </row>
    <row r="194" spans="5:11">
      <c r="E194" s="2"/>
      <c r="F194" s="2"/>
      <c r="G194" s="2"/>
      <c r="H194" s="2"/>
      <c r="I194" s="3"/>
      <c r="J194" s="3"/>
      <c r="K194" s="2"/>
    </row>
    <row r="195" spans="5:11">
      <c r="K195" s="2"/>
    </row>
    <row r="196" spans="5:11">
      <c r="K196" s="2"/>
    </row>
    <row r="197" spans="5:11">
      <c r="K197" s="2"/>
    </row>
    <row r="198" spans="5:11">
      <c r="K198" s="2"/>
    </row>
  </sheetData>
  <sheetProtection algorithmName="SHA-512" hashValue="dMxAimpatlMyn4DIGCji/290UHNhsB/GcDosjwrafih4ZbISWJkQltS86ju+Vz5mbbIWmWomGKdvc+eq2q6+2Q==" saltValue="Fml7H47rpMJRseIZPOVUgw==" spinCount="100000" sheet="1" selectLockedCells="1"/>
  <mergeCells count="7">
    <mergeCell ref="C160:K160"/>
    <mergeCell ref="E2:I2"/>
    <mergeCell ref="E3:I3"/>
    <mergeCell ref="E5:K5"/>
    <mergeCell ref="C11:E11"/>
    <mergeCell ref="H11:K11"/>
    <mergeCell ref="C7:K7"/>
  </mergeCells>
  <conditionalFormatting sqref="C24:C26 C29:C130">
    <cfRule type="cellIs" dxfId="0" priority="19" operator="notEqual">
      <formula>B24</formula>
    </cfRule>
  </conditionalFormatting>
  <hyperlinks>
    <hyperlink ref="C135" r:id="rId1" xr:uid="{704F2E5A-C536-460D-9A5C-AA71B7B7444F}"/>
  </hyperlinks>
  <pageMargins left="0.23622047244094491" right="0.23622047244094491" top="0.74803149606299213" bottom="0.74803149606299213" header="0.31496062992125984" footer="0.31496062992125984"/>
  <pageSetup paperSize="9" scale="75" fitToHeight="0" orientation="portrait" r:id="rId2"/>
  <headerFooter>
    <oddFooter>Pagina &amp;P van &amp;N</oddFooter>
  </headerFooter>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_Flow_SignoffStatus xmlns="d583d17e-83dc-4b5b-8a75-9f384c16a9c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227C80-418B-4254-87FD-57E2DF22F6FE}"/>
</file>

<file path=customXml/itemProps2.xml><?xml version="1.0" encoding="utf-8"?>
<ds:datastoreItem xmlns:ds="http://schemas.openxmlformats.org/officeDocument/2006/customXml" ds:itemID="{62542CE3-06AC-4AEB-AB1B-B6A5CE969676}"/>
</file>

<file path=customXml/itemProps3.xml><?xml version="1.0" encoding="utf-8"?>
<ds:datastoreItem xmlns:ds="http://schemas.openxmlformats.org/officeDocument/2006/customXml" ds:itemID="{66E4DEA7-C1D1-4261-8D99-EB6D8DB89E43}"/>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2026-03-11T07:22:40Z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ies>
</file>