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A954B5D7-CFC0-4BF3-B448-F83F97871E47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6" i="4" l="1"/>
  <c r="C106" i="4" s="1"/>
  <c r="L106" i="4" s="1"/>
  <c r="L37" i="4"/>
  <c r="B97" i="4"/>
  <c r="C97" i="4" s="1"/>
  <c r="B99" i="4"/>
  <c r="C99" i="4" s="1"/>
  <c r="B102" i="4" l="1"/>
  <c r="C102" i="4" s="1"/>
  <c r="B104" i="4"/>
  <c r="C104" i="4" s="1"/>
  <c r="B103" i="4"/>
  <c r="C103" i="4" s="1"/>
  <c r="B101" i="4"/>
  <c r="C101" i="4" s="1"/>
  <c r="L35" i="4"/>
  <c r="L34" i="4"/>
  <c r="L33" i="4"/>
  <c r="B94" i="4"/>
  <c r="C94" i="4" s="1"/>
  <c r="L94" i="4" s="1"/>
  <c r="B93" i="4"/>
  <c r="C93" i="4" s="1"/>
  <c r="L93" i="4" s="1"/>
  <c r="L102" i="4" l="1"/>
  <c r="M102" i="4" s="1"/>
  <c r="L101" i="4"/>
  <c r="M101" i="4" s="1"/>
  <c r="L103" i="4"/>
  <c r="M103" i="4" s="1"/>
  <c r="L104" i="4"/>
  <c r="M104" i="4" s="1"/>
  <c r="B92" i="4"/>
  <c r="C92" i="4" s="1"/>
  <c r="L28" i="4"/>
  <c r="L29" i="4"/>
  <c r="L30" i="4"/>
  <c r="L31" i="4"/>
  <c r="L32" i="4"/>
  <c r="L36" i="4"/>
  <c r="B78" i="4" l="1"/>
  <c r="B79" i="4"/>
  <c r="B80" i="4"/>
  <c r="B81" i="4"/>
  <c r="B82" i="4"/>
  <c r="B83" i="4"/>
  <c r="B84" i="4"/>
  <c r="B77" i="4"/>
  <c r="B105" i="4"/>
  <c r="C105" i="4" s="1"/>
  <c r="B100" i="4"/>
  <c r="C100" i="4" s="1"/>
  <c r="B98" i="4"/>
  <c r="C98" i="4" s="1"/>
  <c r="B75" i="4"/>
  <c r="C75" i="4" s="1"/>
  <c r="B74" i="4"/>
  <c r="C74" i="4" s="1"/>
  <c r="B73" i="4"/>
  <c r="C73" i="4" s="1"/>
  <c r="B70" i="4"/>
  <c r="C70" i="4" s="1"/>
  <c r="B67" i="4"/>
  <c r="B72" i="4"/>
  <c r="C72" i="4" s="1"/>
  <c r="B71" i="4"/>
  <c r="C71" i="4" s="1"/>
  <c r="B96" i="4" l="1"/>
  <c r="C96" i="4" s="1"/>
  <c r="B95" i="4"/>
  <c r="C95" i="4" s="1"/>
  <c r="L70" i="4"/>
  <c r="M70" i="4" s="1"/>
  <c r="B59" i="4"/>
  <c r="C59" i="4" s="1"/>
  <c r="L59" i="4" s="1"/>
  <c r="M59" i="4" s="1"/>
  <c r="B60" i="4"/>
  <c r="C60" i="4" s="1"/>
  <c r="B61" i="4"/>
  <c r="C61" i="4" s="1"/>
  <c r="L61" i="4" s="1"/>
  <c r="M61" i="4" s="1"/>
  <c r="B62" i="4"/>
  <c r="C62" i="4" s="1"/>
  <c r="L62" i="4" s="1"/>
  <c r="M62" i="4" s="1"/>
  <c r="B63" i="4"/>
  <c r="C63" i="4" s="1"/>
  <c r="L63" i="4" s="1"/>
  <c r="M63" i="4" s="1"/>
  <c r="B64" i="4"/>
  <c r="C64" i="4" s="1"/>
  <c r="B65" i="4"/>
  <c r="C65" i="4" s="1"/>
  <c r="L65" i="4" s="1"/>
  <c r="M65" i="4" s="1"/>
  <c r="B66" i="4"/>
  <c r="C66" i="4" s="1"/>
  <c r="L99" i="4"/>
  <c r="M99" i="4" s="1"/>
  <c r="L97" i="4"/>
  <c r="M97" i="4" s="1"/>
  <c r="B86" i="4"/>
  <c r="C86" i="4" s="1"/>
  <c r="C67" i="4"/>
  <c r="L68" i="4"/>
  <c r="M68" i="4" s="1"/>
  <c r="B41" i="4"/>
  <c r="C41" i="4" s="1"/>
  <c r="L42" i="4"/>
  <c r="M42" i="4" s="1"/>
  <c r="L44" i="4"/>
  <c r="L45" i="4"/>
  <c r="M45" i="4" s="1"/>
  <c r="L46" i="4"/>
  <c r="M46" i="4" s="1"/>
  <c r="L48" i="4"/>
  <c r="M48" i="4" s="1"/>
  <c r="L49" i="4"/>
  <c r="M49" i="4" s="1"/>
  <c r="L50" i="4"/>
  <c r="M50" i="4" s="1"/>
  <c r="L51" i="4"/>
  <c r="M51" i="4" s="1"/>
  <c r="L52" i="4"/>
  <c r="M52" i="4" s="1"/>
  <c r="L53" i="4"/>
  <c r="M53" i="4" s="1"/>
  <c r="L54" i="4"/>
  <c r="M54" i="4" s="1"/>
  <c r="L55" i="4"/>
  <c r="M55" i="4" s="1"/>
  <c r="L56" i="4"/>
  <c r="M56" i="4" s="1"/>
  <c r="L57" i="4"/>
  <c r="M57" i="4" s="1"/>
  <c r="L58" i="4"/>
  <c r="M58" i="4" s="1"/>
  <c r="L69" i="4"/>
  <c r="M69" i="4" s="1"/>
  <c r="L71" i="4"/>
  <c r="M71" i="4" s="1"/>
  <c r="L72" i="4"/>
  <c r="M72" i="4" s="1"/>
  <c r="L87" i="4"/>
  <c r="M87" i="4" s="1"/>
  <c r="L88" i="4"/>
  <c r="M88" i="4" s="1"/>
  <c r="L89" i="4"/>
  <c r="M89" i="4" s="1"/>
  <c r="L90" i="4"/>
  <c r="M90" i="4" s="1"/>
  <c r="L91" i="4"/>
  <c r="M91" i="4" s="1"/>
  <c r="L92" i="4"/>
  <c r="M92" i="4" s="1"/>
  <c r="M44" i="4" l="1"/>
  <c r="L73" i="4"/>
  <c r="M73" i="4" s="1"/>
  <c r="L74" i="4"/>
  <c r="M74" i="4" s="1"/>
  <c r="L96" i="4"/>
  <c r="M96" i="4" s="1"/>
  <c r="L95" i="4"/>
  <c r="M95" i="4" s="1"/>
  <c r="L105" i="4"/>
  <c r="M105" i="4" s="1"/>
  <c r="L60" i="4"/>
  <c r="M60" i="4" s="1"/>
  <c r="L66" i="4"/>
  <c r="M66" i="4" s="1"/>
  <c r="L64" i="4"/>
  <c r="M64" i="4" s="1"/>
  <c r="L86" i="4"/>
  <c r="M86" i="4" s="1"/>
  <c r="L67" i="4"/>
  <c r="L98" i="4"/>
  <c r="M98" i="4" s="1"/>
  <c r="L41" i="4"/>
  <c r="M41" i="4" s="1"/>
  <c r="M67" i="4" l="1"/>
  <c r="N42" i="4"/>
  <c r="C84" i="4" l="1"/>
  <c r="L100" i="4" l="1"/>
  <c r="M100" i="4" s="1"/>
  <c r="L84" i="4"/>
  <c r="M84" i="4" s="1"/>
  <c r="L47" i="4" l="1"/>
  <c r="L108" i="4" s="1"/>
  <c r="M47" i="4" l="1"/>
  <c r="C78" i="4"/>
  <c r="C79" i="4"/>
  <c r="C80" i="4"/>
  <c r="C81" i="4"/>
  <c r="C82" i="4"/>
  <c r="C83" i="4"/>
  <c r="L82" i="4" l="1"/>
  <c r="M82" i="4" s="1"/>
  <c r="L83" i="4"/>
  <c r="M83" i="4" s="1"/>
  <c r="L81" i="4"/>
  <c r="M81" i="4" s="1"/>
  <c r="L80" i="4"/>
  <c r="M80" i="4" s="1"/>
  <c r="L79" i="4"/>
  <c r="M79" i="4" s="1"/>
  <c r="L78" i="4"/>
  <c r="M78" i="4" s="1"/>
  <c r="L75" i="4"/>
  <c r="C77" i="4"/>
  <c r="M75" i="4" l="1"/>
  <c r="L77" i="4"/>
  <c r="L107" i="4" s="1"/>
  <c r="M77" i="4" l="1"/>
  <c r="L109" i="4" s="1"/>
</calcChain>
</file>

<file path=xl/sharedStrings.xml><?xml version="1.0" encoding="utf-8"?>
<sst xmlns="http://schemas.openxmlformats.org/spreadsheetml/2006/main" count="223" uniqueCount="187">
  <si>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</si>
  <si>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</si>
  <si>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</si>
  <si>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</si>
  <si>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</si>
  <si>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</si>
  <si>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</si>
  <si>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>STAP 2: FACULTATIEF: Duid aan wat je NIET wilt bestellen.</t>
  </si>
  <si>
    <t>Mijn school wenst GEEN facultatief materiaal te bestellen.</t>
  </si>
  <si>
    <t>Mijn school wenst GEEN handleidingen te bestellen aangezien die digitaal in Bingel zitten.</t>
  </si>
  <si>
    <t xml:space="preserve">STAP 3: Breng manueel wijzigingen aan indien gewenst. De totale prijs wordt automatisch berekend. </t>
  </si>
  <si>
    <r>
      <t xml:space="preserve">START JOUW SCHOOL IN 2026 MET TAALTOER - IK LEES MET HUP EN AAP?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: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</si>
  <si>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HANDLEIDING</t>
    </r>
    <r>
      <rPr>
        <sz val="11"/>
        <color theme="1"/>
        <rFont val="Calibri"/>
        <family val="2"/>
        <scheme val="minor"/>
      </rPr>
      <t xml:space="preserve"> VAN THEMA 1-8,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</si>
  <si>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KLASSIKALE PLATEN- EN KAARTENSET</t>
    </r>
    <r>
      <rPr>
        <sz val="11"/>
        <color theme="1"/>
        <rFont val="Calibri"/>
        <family val="2"/>
        <scheme val="minor"/>
      </rPr>
      <t xml:space="preserve">, EXTRA SETS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</si>
  <si>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PRENTENBOEK</t>
    </r>
    <r>
      <rPr>
        <sz val="11"/>
        <color theme="1"/>
        <rFont val="Calibri"/>
        <family val="2"/>
        <scheme val="minor"/>
      </rPr>
      <t xml:space="preserve"> VAN THEMA 1-8, EXTRA PRENTENBOEKEN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</si>
  <si>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 OP DE RIJTJESBOEKEN</t>
    </r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</si>
  <si>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</si>
  <si>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t>Aantal</t>
  </si>
  <si>
    <t>Titel</t>
  </si>
  <si>
    <t>Bestelnummer</t>
  </si>
  <si>
    <t>Prijs in euro</t>
  </si>
  <si>
    <t>korting</t>
  </si>
  <si>
    <t>Totale prijs in euro</t>
  </si>
  <si>
    <t>KLEUTERS</t>
  </si>
  <si>
    <t>Taaltoer kleuters - inspiratie- en kopieermap oudste kleuters</t>
  </si>
  <si>
    <t>978-94-651-4604-1</t>
  </si>
  <si>
    <t>Taaltoer kleuters - encyclopedie</t>
  </si>
  <si>
    <t>978-94-651-4608-9</t>
  </si>
  <si>
    <t>Taaltoer kleuters - vertelplaten</t>
  </si>
  <si>
    <t>978-94-651-4605-8</t>
  </si>
  <si>
    <t>Taaltoer kleuters - prentenboek 1-3</t>
  </si>
  <si>
    <t>978-94-651-4606-5</t>
  </si>
  <si>
    <t>Taaltoer kleuters - woordkaarten</t>
  </si>
  <si>
    <t>978-94-651-4607-2</t>
  </si>
  <si>
    <t>Taaltoer 1 - hup&amp;aap - klaspop hup</t>
  </si>
  <si>
    <t>978-90-306-7686-7</t>
  </si>
  <si>
    <t>Taaltoer 1 - hup&amp;aap - klaspop aap</t>
  </si>
  <si>
    <t>978-90-306-7687-4</t>
  </si>
  <si>
    <t>Taaltoer 1 - hup&amp;aap - handpop hup</t>
  </si>
  <si>
    <t>978-11-100-0651-9</t>
  </si>
  <si>
    <t>Taaltoer 1 - hup&amp;aap - handpop aap</t>
  </si>
  <si>
    <t>978-94-651-4586-0</t>
  </si>
  <si>
    <t>Taaltoer 1 - hup&amp;aap - klanken/letterbord en magnetische letters</t>
  </si>
  <si>
    <t>978-94-651-4595-2</t>
  </si>
  <si>
    <t>De poppen en het klanken/letterbord zijn dezelfde als bij Taaltoer - ik lees met hup en aap voor het eerste leerjaar</t>
  </si>
  <si>
    <t>LEERJAAR 1</t>
  </si>
  <si>
    <t>Leerlingenmateriaal</t>
  </si>
  <si>
    <t>Taaltoer 1 - hup&amp;aap - standaardpakket leesws 1-8+spelling 1-2+Bingel</t>
  </si>
  <si>
    <t>978-94-651-4558-7</t>
  </si>
  <si>
    <t>∞</t>
  </si>
  <si>
    <t>Taaltoer 1 - hup&amp;aap - pakket spoor 2: leesws 1-8+spelling 1-2+Bingel</t>
  </si>
  <si>
    <t>978-94-651-4559-4</t>
  </si>
  <si>
    <t xml:space="preserve">Indien je geen pakket bestelt, kan je de verschillende onderdelen van het pakket ook afzonderlijk bestellen </t>
  </si>
  <si>
    <t>Taaltoer 1 - hup&amp;aap - licentie Bingel</t>
  </si>
  <si>
    <t>978-94-651-4557-0</t>
  </si>
  <si>
    <t>Taaltoer 1 - hup&amp;aap - leeswerkschrift 1</t>
  </si>
  <si>
    <t>978-94-651-4613-3</t>
  </si>
  <si>
    <t>Taaltoer 1 - hup&amp;aap - leeswerkschrift 1 spoor 2</t>
  </si>
  <si>
    <t>978-94-651-4621-8</t>
  </si>
  <si>
    <t>Taaltoer 1 - hup&amp;aap - leeswerkschrift 2</t>
  </si>
  <si>
    <t>978-94-651-4614-0</t>
  </si>
  <si>
    <t>Taaltoer 1 - hup&amp;aap - leeswerkschrift 2 spoor 2</t>
  </si>
  <si>
    <t>978-94-651-4622-5</t>
  </si>
  <si>
    <t>Taaltoer 1 - hup&amp;aap - leeswerkschrift 3</t>
  </si>
  <si>
    <t>978-94-651-4615-7</t>
  </si>
  <si>
    <t>Taaltoer 1 - hup&amp;aap - leeswerkschrift 3 spoor 2</t>
  </si>
  <si>
    <t>978-94-651-4623-2</t>
  </si>
  <si>
    <t>Taaltoer 1 - hup&amp;aap - leeswerkschrift 4</t>
  </si>
  <si>
    <t>978-94-651-4616-4</t>
  </si>
  <si>
    <t>Taaltoer 1 - hup&amp;aap - leeswerkschrift 4 spoor 2</t>
  </si>
  <si>
    <t>978-94-651-4624-9</t>
  </si>
  <si>
    <t>Taaltoer 1 - hup&amp;aap - leeswerkschrift 5</t>
  </si>
  <si>
    <t>978-94-651-4617-1</t>
  </si>
  <si>
    <t>Taaltoer 1 - hup&amp;aap - leeswerkschrift 6</t>
  </si>
  <si>
    <t>978-94-651-4618-8</t>
  </si>
  <si>
    <t>Taaltoer 1 - hup&amp;aap - leeswerkschrift 7</t>
  </si>
  <si>
    <t>978-94-651-4619-5</t>
  </si>
  <si>
    <t>Taaltoer 1 - hup&amp;aap - leeswerkschrift 8</t>
  </si>
  <si>
    <t>978-94-651-4620-1</t>
  </si>
  <si>
    <t>Taaltoer 1 - hup&amp;aap - spellingschrift 1</t>
  </si>
  <si>
    <t>978-94-651-4625-6</t>
  </si>
  <si>
    <t>Taaltoer 1 - hup&amp;aap - spellingschrift 2</t>
  </si>
  <si>
    <t>978-94-651-4626-3</t>
  </si>
  <si>
    <t>Taaltoer 1 - hup&amp;aap - prentenboek 1 - Bel naar El!</t>
  </si>
  <si>
    <t>978-94-651-4635-5</t>
  </si>
  <si>
    <t>Taaltoer 1 - hup&amp;aap - prentenboek 2 - Het mysterie van de verdwenen armband</t>
  </si>
  <si>
    <t>978-94-651-4636-2</t>
  </si>
  <si>
    <t>Taaltoer 1 - hup&amp;aap - prentenboek 3 - Duif van huis</t>
  </si>
  <si>
    <t>978-94-651-4637-9</t>
  </si>
  <si>
    <t>Taaltoer 1 - hup&amp;aap - prentenboek 4 - De schat in de grot</t>
  </si>
  <si>
    <t>978-94-651-4638-6</t>
  </si>
  <si>
    <t>Taaltoer 1 - hup&amp;aap - prentenboek 5 - Roona het ruimtewezen</t>
  </si>
  <si>
    <t>978-94-651-4639-3</t>
  </si>
  <si>
    <t>Taaltoer 1 - hup&amp;aap - prentenboek 6 - De uitvinding</t>
  </si>
  <si>
    <t>978-94-651-4640-9</t>
  </si>
  <si>
    <t>Taaltoer 1 - hup&amp;aap - prentenboek 7 - En toen werd het weer lente</t>
  </si>
  <si>
    <t>978-94-651-4641-6</t>
  </si>
  <si>
    <t>Taaltoer 1 - hup&amp;aap - prentenboek 8 - Gestrand op een eiland</t>
  </si>
  <si>
    <t>978-94-651-4642-3</t>
  </si>
  <si>
    <t>Taaltoer 1 - hup&amp;aap - spellingoefenblok</t>
  </si>
  <si>
    <t>978-94-651-4576-1</t>
  </si>
  <si>
    <t>±</t>
  </si>
  <si>
    <t>Taaltoer 1 - hup&amp;aap - schrijfset Karakter</t>
  </si>
  <si>
    <t>978-94-651-4579-2</t>
  </si>
  <si>
    <t>Taaltoer 1 - hup&amp;aap - schrijfset D'haese.nu</t>
  </si>
  <si>
    <t>978-94-651-4580-8</t>
  </si>
  <si>
    <t>Taaltoer 1 - hup&amp;aap - letterschuif*</t>
  </si>
  <si>
    <t>978-90-306-7246-3</t>
  </si>
  <si>
    <t>Taaltoer 1 - hup&amp;aap - rijtjesboek thema 1-4</t>
  </si>
  <si>
    <t>978-94-651-4582-2</t>
  </si>
  <si>
    <t>Taaltoer 1 - hup&amp;aap - rijtjesboek thema 5-8</t>
  </si>
  <si>
    <t>978-94-651-4583-9</t>
  </si>
  <si>
    <t>Taaltoer 1 - hup&amp;aap - woordenmaker*</t>
  </si>
  <si>
    <t>978-90-306-7263-0</t>
  </si>
  <si>
    <t>Taaltoer 1 - hup&amp;aap - handpop hup*</t>
  </si>
  <si>
    <t>Leerkrachtenmateriaal</t>
  </si>
  <si>
    <t>Taaltoer 1 - hup&amp;aap - handleiding 1</t>
  </si>
  <si>
    <t>978-94-651-4627-0</t>
  </si>
  <si>
    <t>B</t>
  </si>
  <si>
    <t>Taaltoer 1 - hup&amp;aap - handleiding 2</t>
  </si>
  <si>
    <t>978-94-651-4628-7</t>
  </si>
  <si>
    <t>Taaltoer 1 - hup&amp;aap - handleiding 3</t>
  </si>
  <si>
    <t>978-94-651-4629-4</t>
  </si>
  <si>
    <t>Taaltoer 1 - hup&amp;aap - handleiding 4</t>
  </si>
  <si>
    <t>978-94-651-4630-0</t>
  </si>
  <si>
    <t>Taaltoer 1 - hup&amp;aap - handleiding 5</t>
  </si>
  <si>
    <t>978-94-651-4631-7</t>
  </si>
  <si>
    <t>Taaltoer 1 - hup&amp;aap - handleiding 6</t>
  </si>
  <si>
    <t>978-94-651-4632-4</t>
  </si>
  <si>
    <t>Taaltoer 1 - hup&amp;aap - handleiding 7</t>
  </si>
  <si>
    <t>978-94-651-4633-1</t>
  </si>
  <si>
    <t>Taaltoer 1 - hup&amp;aap - handleiding 8</t>
  </si>
  <si>
    <t>978-94-651-4634-8</t>
  </si>
  <si>
    <t>Klasmateriaal</t>
  </si>
  <si>
    <t>Taaltoer 1 - hup&amp;aap - klassikale platen- en kaartenset</t>
  </si>
  <si>
    <t>978-94-651-4587-7</t>
  </si>
  <si>
    <t>Taaltoer 1 - hup&amp;aap - klassikale prenten sleutelwoorden (deel set)</t>
  </si>
  <si>
    <t>978-94-651-4588-4</t>
  </si>
  <si>
    <t>Taaltoer 1 - hup&amp;aap - klassikale woordkaarten (deel van set)</t>
  </si>
  <si>
    <t>978-94-651-4589-1</t>
  </si>
  <si>
    <t>Taaltoer 1 - hup&amp;aap - klassikale structureerkaarten (deel van set)</t>
  </si>
  <si>
    <t>978-94-651-4590-7</t>
  </si>
  <si>
    <t>Taaltoer 1 - hup&amp;aap - klassikale letterkaarten (deel van set)</t>
  </si>
  <si>
    <t>978-94-651-4591-4</t>
  </si>
  <si>
    <t>Taaltoer 1 - hup&amp;aap - klassikale clusterkaarten (deel van set)</t>
  </si>
  <si>
    <t>978-94-651-4592-1</t>
  </si>
  <si>
    <t>Taaltoer 1 - hup&amp;aap - klassikale themawoorden</t>
  </si>
  <si>
    <t>978-94-651-4593-8</t>
  </si>
  <si>
    <t>Taaltoer 1 - hup&amp;aap - klaspop hup*</t>
  </si>
  <si>
    <t>Taaltoer 1 - hup&amp;aap - klaspop aap*</t>
  </si>
  <si>
    <t>Taaltoer 1 - hup&amp;aap - leesset 1 - 15 titels (basis)*</t>
  </si>
  <si>
    <t>978-90-306-7243-2</t>
  </si>
  <si>
    <t>Taaltoer 1 - hup&amp;aap - leesset 2 - 15 titels (R/V)*</t>
  </si>
  <si>
    <t>978-90-306-7244-9</t>
  </si>
  <si>
    <t>Taaltoer 1 - hup&amp;aap - beloningsstickers</t>
  </si>
  <si>
    <t>978-94-651-4603-4</t>
  </si>
  <si>
    <t>Taaltoer 1 - hup&amp;aap - wandplaten spelling en strategieën</t>
  </si>
  <si>
    <t>978-94-651-4596-9</t>
  </si>
  <si>
    <t>Taaltoer 1 - hup&amp;aap - correctiesleutel spellingoefenblok</t>
  </si>
  <si>
    <t>978-94-651-4594-5</t>
  </si>
  <si>
    <t>Taaltoer 1 - hup&amp;aap - nieuwjaarsbrieven (set van 30)*</t>
  </si>
  <si>
    <t>978-90-306-7692-8</t>
  </si>
  <si>
    <t>Taaltoer 1 - hup&amp;aap - nieuwjaarsbrieven (set van 30-versie 2 NIEUW)</t>
  </si>
  <si>
    <t>978-94-651-4599-0</t>
  </si>
  <si>
    <t>Taaltoer 1 - hup&amp;aap - schrijfblaadjes enkel nieuwjaarsbrieven (30)*</t>
  </si>
  <si>
    <t>978-90-306-8691-0</t>
  </si>
  <si>
    <t>Taaltoer 1 - hup&amp;aap - schrijfblaadjes dubbel nieuwjaarsbrieven (30)*</t>
  </si>
  <si>
    <t>978-90-306-8743-6</t>
  </si>
  <si>
    <t>Taaltoer 1 - hup&amp;aap - stempels*</t>
  </si>
  <si>
    <t>978-90-306-7690-4</t>
  </si>
  <si>
    <t>TOTALE PRIJS</t>
  </si>
  <si>
    <t xml:space="preserve">   -&gt; JAARLIJKSE PRIJS (obv prijzen 2026)</t>
  </si>
  <si>
    <t xml:space="preserve">   -&gt; WAARDE KORTING EN GRATIS MATERIAAL IN 2026</t>
  </si>
  <si>
    <t>*Deze artikelen zijn dezelfde als bij 'ik lees met hup en aap'.</t>
  </si>
  <si>
    <t>Digitale ondersteuning bij Taaltoer - ik lees met hup en aap via BINGEL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</si>
  <si>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</si>
  <si>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</si>
  <si>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</si>
  <si>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</si>
  <si>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</si>
  <si>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</si>
  <si>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4: bestellen doe je via de webshop www.vanin.be (dit is een prijslijst en geen bestelformulier).</t>
  </si>
  <si>
    <t>versie 18 feb 2026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</si>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</sst>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14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0" fillId="0" borderId="0" xfId="0" quotePrefix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4" fontId="2" fillId="0" borderId="2" xfId="2" applyNumberFormat="1" applyFont="1" applyFill="1" applyBorder="1" applyAlignment="1" applyProtection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0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70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70" fillId="0" borderId="6" xfId="0" applyFont="1" applyBorder="1"/>
    <xf numFmtId="0" fontId="4" fillId="0" borderId="35" xfId="0" applyFont="1" applyBorder="1"/>
    <xf numFmtId="0" fontId="70" fillId="0" borderId="0" xfId="0" applyFont="1" applyAlignment="1">
      <alignment horizontal="left"/>
    </xf>
    <xf numFmtId="0" fontId="70" fillId="0" borderId="34" xfId="0" applyFont="1" applyBorder="1" applyAlignment="1">
      <alignment horizontal="left"/>
    </xf>
    <xf numFmtId="0" fontId="70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5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43" fontId="4" fillId="0" borderId="7" xfId="675" applyFont="1" applyBorder="1"/>
    <xf numFmtId="43" fontId="3" fillId="3" borderId="5" xfId="675" applyFont="1" applyFill="1" applyBorder="1"/>
    <xf numFmtId="0" fontId="3" fillId="110" borderId="0" xfId="0" applyFont="1" applyFill="1" applyAlignment="1">
      <alignment horizontal="center" vertical="center"/>
    </xf>
    <xf numFmtId="0" fontId="0" fillId="111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0" fontId="71" fillId="39" borderId="0" xfId="0" applyFont="1" applyFill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8" fillId="109" borderId="37" xfId="0" quotePrefix="1" applyFont="1" applyFill="1" applyBorder="1" applyAlignment="1">
      <alignment horizontal="left" wrapText="1"/>
    </xf>
    <xf numFmtId="0" fontId="8" fillId="109" borderId="38" xfId="0" quotePrefix="1" applyFont="1" applyFill="1" applyBorder="1" applyAlignment="1">
      <alignment horizontal="left" wrapText="1"/>
    </xf>
    <xf numFmtId="0" fontId="8" fillId="109" borderId="39" xfId="0" quotePrefix="1" applyFont="1" applyFill="1" applyBorder="1" applyAlignment="1">
      <alignment horizontal="left" wrapText="1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M$15" lockText="1" noThreeD="1"/>
</file>

<file path=xl/ctrlProps/ctrlProp2.xml><?xml version="1.0" encoding="utf-8"?>
<formControlPr xmlns="http://schemas.microsoft.com/office/spreadsheetml/2009/9/main" objectType="CheckBox" fmlaLink="$F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13</xdr:row>
          <xdr:rowOff>581025</xdr:rowOff>
        </xdr:from>
        <xdr:to>
          <xdr:col>8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581025</xdr:rowOff>
        </xdr:from>
        <xdr:to>
          <xdr:col>3</xdr:col>
          <xdr:colOff>219075</xdr:colOff>
          <xdr:row>15</xdr:row>
          <xdr:rowOff>38100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1421421</xdr:colOff>
      <xdr:row>0</xdr:row>
      <xdr:rowOff>285750</xdr:rowOff>
    </xdr:from>
    <xdr:to>
      <xdr:col>8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66"/>
  <sheetViews>
    <sheetView showGridLines="0" showZeros="0" tabSelected="1" zoomScale="130" zoomScaleNormal="130" workbookViewId="0">
      <selection activeCell="E5" sqref="E5:L5"/>
    </sheetView>
  </sheetViews>
  <sheetFormatPr defaultColWidth="9.28515625" defaultRowHeight="15"/>
  <cols>
    <col min="1" max="1" width="2.42578125" customWidth="1"/>
    <col min="2" max="2" width="7.140625" hidden="1" customWidth="1"/>
    <col min="3" max="3" width="11.42578125" customWidth="1"/>
    <col min="4" max="4" width="7.5703125" customWidth="1"/>
    <col min="5" max="5" width="38.42578125" customWidth="1"/>
    <col min="6" max="6" width="1.28515625" customWidth="1"/>
    <col min="7" max="7" width="14.140625" customWidth="1"/>
    <col min="8" max="8" width="18.42578125" bestFit="1" customWidth="1"/>
    <col min="9" max="9" width="7" style="1" customWidth="1"/>
    <col min="10" max="11" width="9" style="1" customWidth="1"/>
    <col min="12" max="12" width="17.140625" customWidth="1"/>
    <col min="13" max="13" width="0.42578125" customWidth="1"/>
  </cols>
  <sheetData>
    <row r="1" spans="1:13" ht="24.75" customHeight="1">
      <c r="E1" s="107" t="s">
        <v>0</v>
      </c>
      <c r="F1" s="107"/>
      <c r="G1" s="107"/>
      <c r="H1" s="107"/>
      <c r="I1" s="107"/>
      <c r="J1" s="39"/>
      <c r="K1" s="39"/>
    </row>
    <row r="2" spans="1:13" ht="79.5" customHeight="1">
      <c r="C2" s="32"/>
      <c r="E2" s="107"/>
      <c r="F2" s="107"/>
      <c r="G2" s="107"/>
      <c r="H2" s="107"/>
      <c r="I2" s="107"/>
      <c r="J2" s="39"/>
      <c r="K2" s="39"/>
    </row>
    <row r="3" spans="1:13" ht="27" customHeight="1">
      <c r="C3" s="32"/>
      <c r="E3" s="39"/>
      <c r="F3" s="39"/>
      <c r="G3" s="39"/>
      <c r="H3" s="39"/>
      <c r="I3" s="39"/>
      <c r="J3" s="39"/>
      <c r="K3" s="39"/>
    </row>
    <row r="4" spans="1:13" s="8" customFormat="1" ht="18" customHeight="1">
      <c r="A4" s="41"/>
      <c r="B4" s="41"/>
      <c r="C4" s="42" t="s">
        <v>1</v>
      </c>
      <c r="D4" s="42"/>
      <c r="E4" s="43"/>
      <c r="F4" s="43"/>
      <c r="G4" s="43"/>
      <c r="H4" s="43"/>
      <c r="I4" s="43"/>
      <c r="J4" s="43"/>
      <c r="K4" s="43"/>
      <c r="L4" s="41"/>
    </row>
    <row r="5" spans="1:13" ht="27" customHeight="1">
      <c r="C5" s="5" t="s">
        <v>2</v>
      </c>
      <c r="D5" s="5"/>
      <c r="E5" s="108"/>
      <c r="F5" s="108"/>
      <c r="G5" s="108"/>
      <c r="H5" s="108"/>
      <c r="I5" s="108"/>
      <c r="J5" s="108"/>
      <c r="K5" s="108"/>
      <c r="L5" s="108"/>
    </row>
    <row r="6" spans="1:13" ht="14.25" customHeight="1">
      <c r="C6" s="5"/>
      <c r="D6" s="5"/>
      <c r="H6" s="39"/>
      <c r="I6" s="39"/>
      <c r="J6" s="39"/>
      <c r="K6" s="39"/>
    </row>
    <row r="7" spans="1:13" s="8" customFormat="1" ht="18" customHeight="1">
      <c r="A7" s="41"/>
      <c r="B7" s="41"/>
      <c r="C7" s="42" t="s">
        <v>3</v>
      </c>
      <c r="D7" s="42"/>
      <c r="E7" s="43"/>
      <c r="F7" s="43"/>
      <c r="G7" s="43"/>
      <c r="H7" s="43"/>
      <c r="I7" s="43"/>
      <c r="J7" s="43"/>
      <c r="K7" s="43"/>
      <c r="L7" s="41"/>
    </row>
    <row r="8" spans="1:13" ht="14.25" customHeight="1">
      <c r="C8" s="7"/>
      <c r="D8" s="7"/>
      <c r="H8" s="39"/>
      <c r="I8" s="39"/>
      <c r="J8" s="39"/>
      <c r="K8" s="39"/>
    </row>
    <row r="9" spans="1:13" ht="48" customHeight="1">
      <c r="C9" s="109" t="s">
        <v>4</v>
      </c>
      <c r="D9" s="109"/>
      <c r="E9" s="109"/>
      <c r="F9" s="54"/>
      <c r="H9" s="109" t="s">
        <v>5</v>
      </c>
      <c r="I9" s="109"/>
      <c r="J9" s="109"/>
      <c r="K9" s="109"/>
      <c r="L9" s="109"/>
    </row>
    <row r="10" spans="1:13" ht="14.25" customHeight="1">
      <c r="C10" s="10" t="s">
        <v>6</v>
      </c>
      <c r="D10" s="53"/>
      <c r="E10" s="11"/>
      <c r="F10" s="11"/>
      <c r="H10" s="10" t="s">
        <v>6</v>
      </c>
      <c r="I10" s="53"/>
      <c r="J10" s="12"/>
      <c r="K10" s="12"/>
      <c r="L10" s="11"/>
    </row>
    <row r="11" spans="1:13" ht="14.25" customHeight="1">
      <c r="C11" s="5"/>
      <c r="D11" s="5"/>
      <c r="H11" s="6"/>
      <c r="I11" s="39"/>
      <c r="J11" s="39"/>
      <c r="K11" s="39"/>
    </row>
    <row r="12" spans="1:13" s="8" customFormat="1" ht="18" customHeight="1">
      <c r="A12" s="41"/>
      <c r="B12" s="41"/>
      <c r="C12" s="42" t="s">
        <v>7</v>
      </c>
      <c r="D12" s="42"/>
      <c r="E12" s="43"/>
      <c r="F12" s="43"/>
      <c r="G12" s="43"/>
      <c r="H12" s="43"/>
      <c r="I12" s="43"/>
      <c r="J12" s="43"/>
      <c r="K12" s="43"/>
      <c r="L12" s="41"/>
    </row>
    <row r="13" spans="1:13" ht="14.25" customHeight="1">
      <c r="C13" s="5"/>
      <c r="D13" s="5"/>
      <c r="H13" s="6"/>
      <c r="I13" s="39"/>
      <c r="J13" s="39"/>
      <c r="K13" s="39"/>
    </row>
    <row r="14" spans="1:13" ht="35.25" customHeight="1">
      <c r="C14" s="109" t="s">
        <v>8</v>
      </c>
      <c r="D14" s="109"/>
      <c r="E14" s="109"/>
      <c r="F14" s="54"/>
      <c r="H14" s="109" t="s">
        <v>9</v>
      </c>
      <c r="I14" s="109"/>
      <c r="J14" s="109"/>
      <c r="K14" s="109"/>
      <c r="L14" s="109"/>
      <c r="M14" s="39"/>
    </row>
    <row r="15" spans="1:13" ht="14.25" customHeight="1">
      <c r="C15" s="10" t="s">
        <v>6</v>
      </c>
      <c r="D15" s="36"/>
      <c r="E15" s="11"/>
      <c r="F15" s="36" t="b">
        <v>0</v>
      </c>
      <c r="H15" s="10" t="s">
        <v>6</v>
      </c>
      <c r="I15" s="36"/>
      <c r="J15" s="11"/>
      <c r="K15" s="11"/>
      <c r="L15" s="11"/>
      <c r="M15" s="2" t="b">
        <v>0</v>
      </c>
    </row>
    <row r="16" spans="1:13" ht="14.25" customHeight="1">
      <c r="H16" s="6"/>
      <c r="I16" s="39"/>
      <c r="J16" s="39"/>
      <c r="K16" s="39"/>
    </row>
    <row r="17" spans="1:14" s="8" customFormat="1" ht="18" customHeight="1">
      <c r="A17" s="41"/>
      <c r="B17" s="41"/>
      <c r="C17" s="42" t="s">
        <v>10</v>
      </c>
      <c r="D17" s="42"/>
      <c r="E17" s="43"/>
      <c r="F17" s="43"/>
      <c r="G17" s="43"/>
      <c r="H17" s="43"/>
      <c r="I17" s="43"/>
      <c r="J17" s="43"/>
      <c r="K17" s="43"/>
      <c r="L17" s="41"/>
      <c r="M17" s="8">
        <v>0.9</v>
      </c>
    </row>
    <row r="18" spans="1:14" s="8" customFormat="1" ht="18" customHeight="1">
      <c r="C18" s="32" t="s">
        <v>11</v>
      </c>
      <c r="N18"/>
    </row>
    <row r="19" spans="1:14" s="8" customFormat="1" ht="18" customHeight="1">
      <c r="C19" t="s">
        <v>12</v>
      </c>
    </row>
    <row r="20" spans="1:14" s="8" customFormat="1" ht="18" customHeight="1">
      <c r="C20" t="s">
        <v>13</v>
      </c>
    </row>
    <row r="21" spans="1:14" s="8" customFormat="1" ht="18" customHeight="1">
      <c r="C21" s="64" t="s">
        <v>14</v>
      </c>
    </row>
    <row r="22" spans="1:14" s="8" customFormat="1" ht="18" customHeight="1">
      <c r="C22" s="64" t="s">
        <v>15</v>
      </c>
    </row>
    <row r="23" spans="1:14" s="8" customFormat="1" ht="18" customHeight="1" thickBot="1">
      <c r="C23" s="65"/>
    </row>
    <row r="24" spans="1:14" s="8" customFormat="1" ht="47.25" customHeight="1" thickBot="1">
      <c r="C24" s="111" t="s">
        <v>16</v>
      </c>
      <c r="D24" s="112"/>
      <c r="E24" s="112"/>
      <c r="F24" s="112"/>
      <c r="G24" s="112"/>
      <c r="H24" s="112"/>
      <c r="I24" s="112"/>
      <c r="J24" s="112"/>
      <c r="K24" s="112"/>
      <c r="L24" s="113"/>
    </row>
    <row r="25" spans="1:14" s="8" customFormat="1" ht="18" customHeight="1"/>
    <row r="26" spans="1:14" s="3" customFormat="1" ht="25.5" customHeight="1">
      <c r="C26" s="44" t="s">
        <v>17</v>
      </c>
      <c r="D26" s="45" t="s">
        <v>18</v>
      </c>
      <c r="E26" s="16"/>
      <c r="F26" s="46"/>
      <c r="G26" s="47"/>
      <c r="H26" s="48" t="s">
        <v>19</v>
      </c>
      <c r="I26" s="49"/>
      <c r="J26" s="74" t="s">
        <v>20</v>
      </c>
      <c r="K26" s="74" t="s">
        <v>21</v>
      </c>
      <c r="L26" s="75" t="s">
        <v>22</v>
      </c>
    </row>
    <row r="27" spans="1:14" s="3" customFormat="1" ht="13.5" customHeight="1">
      <c r="B27" s="13"/>
      <c r="C27" s="97"/>
      <c r="D27" s="61" t="s">
        <v>23</v>
      </c>
      <c r="E27" s="18"/>
      <c r="F27" s="19"/>
      <c r="G27" s="19"/>
      <c r="H27" s="26"/>
      <c r="I27" s="19"/>
      <c r="J27" s="19"/>
      <c r="K27" s="19"/>
      <c r="L27" s="20"/>
    </row>
    <row r="28" spans="1:14" s="3" customFormat="1" ht="13.5" customHeight="1">
      <c r="B28" s="13"/>
      <c r="C28" s="60"/>
      <c r="D28" s="96" t="s">
        <v>24</v>
      </c>
      <c r="E28" s="16"/>
      <c r="F28" s="46"/>
      <c r="G28" s="47"/>
      <c r="H28" s="80" t="s">
        <v>25</v>
      </c>
      <c r="I28" s="21"/>
      <c r="J28" s="21">
        <v>295</v>
      </c>
      <c r="K28" s="92"/>
      <c r="L28" s="98">
        <f t="shared" ref="L28:L35" si="0">J28*C28*(1-K28)</f>
        <v>0</v>
      </c>
    </row>
    <row r="29" spans="1:14" s="3" customFormat="1" ht="13.5" customHeight="1">
      <c r="B29" s="13"/>
      <c r="C29" s="60"/>
      <c r="D29" s="96" t="s">
        <v>26</v>
      </c>
      <c r="E29" s="16"/>
      <c r="F29" s="46"/>
      <c r="G29" s="47"/>
      <c r="H29" s="80" t="s">
        <v>27</v>
      </c>
      <c r="I29" s="21"/>
      <c r="J29" s="21">
        <v>45</v>
      </c>
      <c r="K29" s="92"/>
      <c r="L29" s="98">
        <f t="shared" si="0"/>
        <v>0</v>
      </c>
    </row>
    <row r="30" spans="1:14" s="3" customFormat="1" ht="13.5" customHeight="1">
      <c r="B30" s="13"/>
      <c r="C30" s="60"/>
      <c r="D30" s="96" t="s">
        <v>28</v>
      </c>
      <c r="E30" s="16"/>
      <c r="F30" s="46"/>
      <c r="G30" s="47"/>
      <c r="H30" s="80" t="s">
        <v>29</v>
      </c>
      <c r="I30" s="21"/>
      <c r="J30" s="21">
        <v>120</v>
      </c>
      <c r="K30" s="92"/>
      <c r="L30" s="98">
        <f t="shared" si="0"/>
        <v>0</v>
      </c>
    </row>
    <row r="31" spans="1:14" s="3" customFormat="1" ht="13.5" customHeight="1">
      <c r="B31" s="13"/>
      <c r="C31" s="60"/>
      <c r="D31" s="96" t="s">
        <v>30</v>
      </c>
      <c r="E31" s="16"/>
      <c r="F31" s="46"/>
      <c r="G31" s="47"/>
      <c r="H31" s="80" t="s">
        <v>31</v>
      </c>
      <c r="I31" s="21"/>
      <c r="J31" s="21">
        <v>55</v>
      </c>
      <c r="K31" s="92"/>
      <c r="L31" s="98">
        <f t="shared" si="0"/>
        <v>0</v>
      </c>
    </row>
    <row r="32" spans="1:14" s="3" customFormat="1" ht="13.5" customHeight="1">
      <c r="B32" s="13"/>
      <c r="C32" s="60"/>
      <c r="D32" s="96" t="s">
        <v>32</v>
      </c>
      <c r="E32" s="16"/>
      <c r="F32" s="46"/>
      <c r="G32" s="47"/>
      <c r="H32" s="80" t="s">
        <v>33</v>
      </c>
      <c r="I32" s="21"/>
      <c r="J32" s="21">
        <v>95</v>
      </c>
      <c r="K32" s="92"/>
      <c r="L32" s="98">
        <f t="shared" si="0"/>
        <v>0</v>
      </c>
    </row>
    <row r="33" spans="2:15" s="3" customFormat="1" ht="13.5" customHeight="1">
      <c r="B33" s="13"/>
      <c r="C33" s="60"/>
      <c r="D33" s="73" t="s">
        <v>34</v>
      </c>
      <c r="E33" s="73"/>
      <c r="F33" s="69"/>
      <c r="G33" s="70"/>
      <c r="H33" s="40" t="s">
        <v>35</v>
      </c>
      <c r="I33" s="21"/>
      <c r="J33" s="14">
        <v>85</v>
      </c>
      <c r="K33" s="92"/>
      <c r="L33" s="98">
        <f t="shared" si="0"/>
        <v>0</v>
      </c>
    </row>
    <row r="34" spans="2:15" s="3" customFormat="1" ht="13.5" customHeight="1">
      <c r="B34" s="13"/>
      <c r="C34" s="60"/>
      <c r="D34" s="73" t="s">
        <v>36</v>
      </c>
      <c r="E34" s="73"/>
      <c r="F34" s="69"/>
      <c r="G34" s="70"/>
      <c r="H34" s="40" t="s">
        <v>37</v>
      </c>
      <c r="I34" s="21"/>
      <c r="J34" s="14">
        <v>85</v>
      </c>
      <c r="K34" s="92"/>
      <c r="L34" s="98">
        <f t="shared" si="0"/>
        <v>0</v>
      </c>
    </row>
    <row r="35" spans="2:15" s="3" customFormat="1" ht="13.5" customHeight="1">
      <c r="B35" s="13"/>
      <c r="C35" s="60"/>
      <c r="D35" s="104" t="s">
        <v>38</v>
      </c>
      <c r="E35" s="105"/>
      <c r="F35" s="105"/>
      <c r="G35" s="106"/>
      <c r="H35" s="80" t="s">
        <v>39</v>
      </c>
      <c r="I35" s="21"/>
      <c r="J35" s="21">
        <v>17</v>
      </c>
      <c r="K35" s="92"/>
      <c r="L35" s="98">
        <f t="shared" si="0"/>
        <v>0</v>
      </c>
    </row>
    <row r="36" spans="2:15" s="3" customFormat="1" ht="13.5" customHeight="1">
      <c r="B36" s="13"/>
      <c r="C36" s="60"/>
      <c r="D36" s="104" t="s">
        <v>40</v>
      </c>
      <c r="E36" s="105"/>
      <c r="F36" s="105"/>
      <c r="G36" s="106"/>
      <c r="H36" s="80" t="s">
        <v>41</v>
      </c>
      <c r="I36" s="21"/>
      <c r="J36" s="21">
        <v>17</v>
      </c>
      <c r="K36" s="92"/>
      <c r="L36" s="98">
        <f>J36*C36*(1-K36)</f>
        <v>0</v>
      </c>
    </row>
    <row r="37" spans="2:15" s="3" customFormat="1" ht="13.5" customHeight="1">
      <c r="B37" s="13"/>
      <c r="C37" s="60"/>
      <c r="D37" s="15" t="s">
        <v>42</v>
      </c>
      <c r="E37" s="69"/>
      <c r="F37" s="69"/>
      <c r="G37" s="70"/>
      <c r="H37" s="40" t="s">
        <v>43</v>
      </c>
      <c r="I37" s="101"/>
      <c r="J37" s="14">
        <v>98.1</v>
      </c>
      <c r="K37" s="63"/>
      <c r="L37" s="98">
        <f t="shared" ref="L37" si="1">J37*C37*(1-K37)</f>
        <v>0</v>
      </c>
    </row>
    <row r="38" spans="2:15" s="3" customFormat="1" ht="13.5" customHeight="1">
      <c r="B38" s="13"/>
      <c r="C38" s="97"/>
      <c r="D38" s="96" t="s">
        <v>44</v>
      </c>
      <c r="E38" s="16"/>
      <c r="F38" s="46"/>
      <c r="G38" s="47"/>
      <c r="H38" s="80"/>
      <c r="I38" s="21"/>
      <c r="J38" s="21"/>
      <c r="K38" s="92"/>
      <c r="L38" s="98"/>
    </row>
    <row r="39" spans="2:15" s="3" customFormat="1" ht="13.5" customHeight="1">
      <c r="B39" s="13"/>
      <c r="C39" s="38"/>
      <c r="D39" s="61" t="s">
        <v>45</v>
      </c>
      <c r="E39" s="18"/>
      <c r="F39" s="19"/>
      <c r="G39" s="19"/>
      <c r="H39" s="26"/>
      <c r="I39" s="19"/>
      <c r="J39" s="19"/>
      <c r="K39" s="19"/>
      <c r="L39" s="99"/>
    </row>
    <row r="40" spans="2:15" s="3" customFormat="1" ht="13.5" customHeight="1">
      <c r="B40" s="13"/>
      <c r="C40" s="38"/>
      <c r="D40" s="24" t="s">
        <v>46</v>
      </c>
      <c r="E40" s="24"/>
      <c r="F40" s="25"/>
      <c r="G40" s="22"/>
      <c r="H40" s="27"/>
      <c r="I40" s="21"/>
      <c r="J40" s="21"/>
      <c r="K40" s="92"/>
      <c r="L40" s="98"/>
    </row>
    <row r="41" spans="2:15" s="3" customFormat="1" ht="13.5" customHeight="1">
      <c r="B41" s="33">
        <f>$D$10</f>
        <v>0</v>
      </c>
      <c r="C41" s="60">
        <f t="shared" ref="C41" si="2">B41</f>
        <v>0</v>
      </c>
      <c r="D41" s="68" t="s">
        <v>47</v>
      </c>
      <c r="E41" s="69"/>
      <c r="F41" s="69"/>
      <c r="G41" s="70"/>
      <c r="H41" s="27" t="s">
        <v>48</v>
      </c>
      <c r="I41" s="62" t="s">
        <v>49</v>
      </c>
      <c r="J41" s="21">
        <v>61.5</v>
      </c>
      <c r="K41" s="92"/>
      <c r="L41" s="98">
        <f>J41*C41*(1-K41)</f>
        <v>0</v>
      </c>
      <c r="M41" s="3">
        <f>J41*C41-L41</f>
        <v>0</v>
      </c>
      <c r="O41" s="9"/>
    </row>
    <row r="42" spans="2:15" s="3" customFormat="1" ht="13.5" customHeight="1">
      <c r="B42" s="33"/>
      <c r="C42" s="60"/>
      <c r="D42" s="68" t="s">
        <v>50</v>
      </c>
      <c r="E42" s="69"/>
      <c r="F42" s="69"/>
      <c r="G42" s="70"/>
      <c r="H42" s="27" t="s">
        <v>51</v>
      </c>
      <c r="I42" s="62" t="s">
        <v>49</v>
      </c>
      <c r="J42" s="21">
        <v>61.5</v>
      </c>
      <c r="K42" s="63"/>
      <c r="L42" s="98">
        <f t="shared" ref="L42:L92" si="3">J42*C42*(1-K42)</f>
        <v>0</v>
      </c>
      <c r="M42" s="3">
        <f t="shared" ref="M42:M92" si="4">J42*C42-L42</f>
        <v>0</v>
      </c>
      <c r="N42" s="9">
        <f>J41-J42</f>
        <v>0</v>
      </c>
      <c r="O42" s="9"/>
    </row>
    <row r="43" spans="2:15" s="3" customFormat="1" ht="13.5" customHeight="1">
      <c r="B43" s="13"/>
      <c r="C43" s="38"/>
      <c r="D43" s="81" t="s">
        <v>52</v>
      </c>
      <c r="E43"/>
      <c r="F43"/>
      <c r="G43"/>
      <c r="H43" s="77"/>
      <c r="I43" s="78"/>
      <c r="J43" s="79">
        <v>0</v>
      </c>
      <c r="K43" s="93"/>
      <c r="L43" s="98"/>
      <c r="O43" s="9"/>
    </row>
    <row r="44" spans="2:15" s="3" customFormat="1" ht="13.5" customHeight="1">
      <c r="B44" s="13"/>
      <c r="C44" s="60"/>
      <c r="D44" s="76"/>
      <c r="E44" s="87" t="s">
        <v>53</v>
      </c>
      <c r="F44" s="16"/>
      <c r="G44" s="17"/>
      <c r="H44" s="85" t="s">
        <v>54</v>
      </c>
      <c r="I44" s="21"/>
      <c r="J44" s="84">
        <v>6.85</v>
      </c>
      <c r="K44" s="94"/>
      <c r="L44" s="98">
        <f t="shared" si="3"/>
        <v>0</v>
      </c>
      <c r="M44" s="3">
        <f t="shared" si="4"/>
        <v>0</v>
      </c>
      <c r="O44" s="9"/>
    </row>
    <row r="45" spans="2:15" s="3" customFormat="1" ht="13.5" customHeight="1">
      <c r="B45" s="13"/>
      <c r="C45" s="60"/>
      <c r="D45" s="72"/>
      <c r="E45" s="89" t="s">
        <v>55</v>
      </c>
      <c r="F45" s="66"/>
      <c r="G45" s="86"/>
      <c r="H45" s="80" t="s">
        <v>56</v>
      </c>
      <c r="I45" s="21"/>
      <c r="J45" s="21">
        <v>5.45</v>
      </c>
      <c r="K45" s="92"/>
      <c r="L45" s="98">
        <f t="shared" si="3"/>
        <v>0</v>
      </c>
      <c r="M45" s="3">
        <f t="shared" si="4"/>
        <v>0</v>
      </c>
      <c r="O45" s="9"/>
    </row>
    <row r="46" spans="2:15" s="3" customFormat="1" ht="13.5" customHeight="1">
      <c r="B46" s="33"/>
      <c r="C46" s="60"/>
      <c r="D46" s="71"/>
      <c r="E46" s="90" t="s">
        <v>57</v>
      </c>
      <c r="F46" s="82"/>
      <c r="G46" s="88"/>
      <c r="H46" s="80" t="s">
        <v>58</v>
      </c>
      <c r="I46" s="21"/>
      <c r="J46" s="21">
        <v>5.45</v>
      </c>
      <c r="K46" s="63"/>
      <c r="L46" s="98">
        <f t="shared" si="3"/>
        <v>0</v>
      </c>
      <c r="M46" s="3">
        <f t="shared" si="4"/>
        <v>0</v>
      </c>
      <c r="O46" s="9"/>
    </row>
    <row r="47" spans="2:15" s="3" customFormat="1" ht="13.5" customHeight="1">
      <c r="B47" s="33"/>
      <c r="C47" s="60"/>
      <c r="D47" s="71"/>
      <c r="E47" s="90" t="s">
        <v>59</v>
      </c>
      <c r="F47" s="82"/>
      <c r="G47" s="83"/>
      <c r="H47" s="80" t="s">
        <v>60</v>
      </c>
      <c r="I47" s="21"/>
      <c r="J47" s="21">
        <v>5.45</v>
      </c>
      <c r="K47" s="63"/>
      <c r="L47" s="98">
        <f t="shared" si="3"/>
        <v>0</v>
      </c>
      <c r="M47" s="3">
        <f t="shared" si="4"/>
        <v>0</v>
      </c>
      <c r="O47" s="9"/>
    </row>
    <row r="48" spans="2:15" s="3" customFormat="1" ht="13.5" customHeight="1">
      <c r="B48" s="33"/>
      <c r="C48" s="60"/>
      <c r="D48" s="71"/>
      <c r="E48" s="90" t="s">
        <v>61</v>
      </c>
      <c r="F48" s="82"/>
      <c r="G48" s="83"/>
      <c r="H48" s="80" t="s">
        <v>62</v>
      </c>
      <c r="I48" s="21"/>
      <c r="J48" s="21">
        <v>5.45</v>
      </c>
      <c r="K48" s="63"/>
      <c r="L48" s="98">
        <f t="shared" si="3"/>
        <v>0</v>
      </c>
      <c r="M48" s="3">
        <f t="shared" si="4"/>
        <v>0</v>
      </c>
      <c r="O48" s="9"/>
    </row>
    <row r="49" spans="2:15" s="3" customFormat="1" ht="13.5" customHeight="1">
      <c r="B49" s="33"/>
      <c r="C49" s="60"/>
      <c r="D49" s="71"/>
      <c r="E49" s="90" t="s">
        <v>63</v>
      </c>
      <c r="F49" s="82"/>
      <c r="G49" s="83"/>
      <c r="H49" s="80" t="s">
        <v>64</v>
      </c>
      <c r="I49" s="21"/>
      <c r="J49" s="21">
        <v>5.45</v>
      </c>
      <c r="K49" s="63"/>
      <c r="L49" s="98">
        <f t="shared" si="3"/>
        <v>0</v>
      </c>
      <c r="M49" s="3">
        <f t="shared" si="4"/>
        <v>0</v>
      </c>
      <c r="O49" s="9"/>
    </row>
    <row r="50" spans="2:15" s="3" customFormat="1" ht="13.5" customHeight="1">
      <c r="B50" s="33"/>
      <c r="C50" s="60"/>
      <c r="D50" s="71"/>
      <c r="E50" s="90" t="s">
        <v>65</v>
      </c>
      <c r="F50" s="82"/>
      <c r="G50" s="83"/>
      <c r="H50" s="80" t="s">
        <v>66</v>
      </c>
      <c r="I50" s="21"/>
      <c r="J50" s="21">
        <v>5.45</v>
      </c>
      <c r="K50" s="63"/>
      <c r="L50" s="98">
        <f t="shared" si="3"/>
        <v>0</v>
      </c>
      <c r="M50" s="3">
        <f t="shared" si="4"/>
        <v>0</v>
      </c>
      <c r="O50" s="9"/>
    </row>
    <row r="51" spans="2:15" s="3" customFormat="1" ht="13.5" customHeight="1">
      <c r="B51" s="33"/>
      <c r="C51" s="60"/>
      <c r="D51" s="71"/>
      <c r="E51" s="90" t="s">
        <v>67</v>
      </c>
      <c r="F51" s="82"/>
      <c r="G51" s="83"/>
      <c r="H51" s="80" t="s">
        <v>68</v>
      </c>
      <c r="I51" s="21"/>
      <c r="J51" s="21">
        <v>5.45</v>
      </c>
      <c r="K51" s="63"/>
      <c r="L51" s="98">
        <f t="shared" si="3"/>
        <v>0</v>
      </c>
      <c r="M51" s="3">
        <f t="shared" si="4"/>
        <v>0</v>
      </c>
      <c r="O51" s="9"/>
    </row>
    <row r="52" spans="2:15" s="3" customFormat="1" ht="13.5" customHeight="1">
      <c r="B52" s="33"/>
      <c r="C52" s="60"/>
      <c r="D52" s="68"/>
      <c r="E52" s="91" t="s">
        <v>69</v>
      </c>
      <c r="F52" s="69"/>
      <c r="G52" s="70"/>
      <c r="H52" s="80" t="s">
        <v>70</v>
      </c>
      <c r="I52" s="21"/>
      <c r="J52" s="21">
        <v>5.45</v>
      </c>
      <c r="K52" s="63"/>
      <c r="L52" s="98">
        <f t="shared" si="3"/>
        <v>0</v>
      </c>
      <c r="M52" s="3">
        <f t="shared" si="4"/>
        <v>0</v>
      </c>
      <c r="O52" s="9"/>
    </row>
    <row r="53" spans="2:15" s="3" customFormat="1" ht="13.5" customHeight="1">
      <c r="B53" s="33"/>
      <c r="C53" s="60"/>
      <c r="D53" s="71"/>
      <c r="E53" s="90" t="s">
        <v>71</v>
      </c>
      <c r="F53" s="82"/>
      <c r="G53" s="83"/>
      <c r="H53" s="80" t="s">
        <v>72</v>
      </c>
      <c r="I53" s="21"/>
      <c r="J53" s="21">
        <v>5.45</v>
      </c>
      <c r="K53" s="63"/>
      <c r="L53" s="98">
        <f t="shared" si="3"/>
        <v>0</v>
      </c>
      <c r="M53" s="3">
        <f t="shared" si="4"/>
        <v>0</v>
      </c>
      <c r="O53" s="9"/>
    </row>
    <row r="54" spans="2:15" s="3" customFormat="1" ht="13.5" customHeight="1">
      <c r="B54" s="33"/>
      <c r="C54" s="60"/>
      <c r="D54" s="71"/>
      <c r="E54" s="90" t="s">
        <v>73</v>
      </c>
      <c r="F54" s="82"/>
      <c r="G54" s="83"/>
      <c r="H54" s="80" t="s">
        <v>74</v>
      </c>
      <c r="I54" s="21"/>
      <c r="J54" s="21">
        <v>5.45</v>
      </c>
      <c r="K54" s="63"/>
      <c r="L54" s="98">
        <f t="shared" si="3"/>
        <v>0</v>
      </c>
      <c r="M54" s="3">
        <f t="shared" si="4"/>
        <v>0</v>
      </c>
      <c r="O54" s="9"/>
    </row>
    <row r="55" spans="2:15" s="3" customFormat="1" ht="13.5" customHeight="1">
      <c r="B55" s="33"/>
      <c r="C55" s="60"/>
      <c r="D55" s="71"/>
      <c r="E55" s="90" t="s">
        <v>75</v>
      </c>
      <c r="F55" s="82"/>
      <c r="G55" s="83"/>
      <c r="H55" s="80" t="s">
        <v>76</v>
      </c>
      <c r="I55" s="21"/>
      <c r="J55" s="21">
        <v>5.45</v>
      </c>
      <c r="K55" s="63"/>
      <c r="L55" s="98">
        <f t="shared" si="3"/>
        <v>0</v>
      </c>
      <c r="M55" s="3">
        <f t="shared" si="4"/>
        <v>0</v>
      </c>
      <c r="O55" s="9"/>
    </row>
    <row r="56" spans="2:15" s="3" customFormat="1" ht="13.5" customHeight="1">
      <c r="B56" s="33"/>
      <c r="C56" s="60"/>
      <c r="D56" s="68"/>
      <c r="E56" s="91" t="s">
        <v>77</v>
      </c>
      <c r="F56" s="69"/>
      <c r="G56" s="70"/>
      <c r="H56" s="80" t="s">
        <v>78</v>
      </c>
      <c r="I56" s="21"/>
      <c r="J56" s="21">
        <v>5.45</v>
      </c>
      <c r="K56" s="63"/>
      <c r="L56" s="98">
        <f t="shared" si="3"/>
        <v>0</v>
      </c>
      <c r="M56" s="3">
        <f t="shared" si="4"/>
        <v>0</v>
      </c>
      <c r="O56" s="9"/>
    </row>
    <row r="57" spans="2:15" s="3" customFormat="1" ht="13.5" customHeight="1">
      <c r="B57" s="33"/>
      <c r="C57" s="59"/>
      <c r="D57" s="68"/>
      <c r="E57" s="91" t="s">
        <v>79</v>
      </c>
      <c r="F57" s="69"/>
      <c r="G57" s="70"/>
      <c r="H57" s="27" t="s">
        <v>80</v>
      </c>
      <c r="I57" s="21"/>
      <c r="J57" s="21">
        <v>5.25</v>
      </c>
      <c r="K57" s="63"/>
      <c r="L57" s="98">
        <f t="shared" si="3"/>
        <v>0</v>
      </c>
      <c r="M57" s="3">
        <f t="shared" si="4"/>
        <v>0</v>
      </c>
      <c r="O57" s="9"/>
    </row>
    <row r="58" spans="2:15" s="3" customFormat="1" ht="13.5" customHeight="1">
      <c r="B58" s="33"/>
      <c r="C58" s="60"/>
      <c r="D58" s="68"/>
      <c r="E58" s="91" t="s">
        <v>81</v>
      </c>
      <c r="F58" s="69"/>
      <c r="G58" s="70"/>
      <c r="H58" s="27" t="s">
        <v>82</v>
      </c>
      <c r="I58" s="21"/>
      <c r="J58" s="21">
        <v>5.8</v>
      </c>
      <c r="K58" s="63"/>
      <c r="L58" s="98">
        <f t="shared" si="3"/>
        <v>0</v>
      </c>
      <c r="M58" s="3">
        <f t="shared" si="4"/>
        <v>0</v>
      </c>
      <c r="O58" s="9"/>
    </row>
    <row r="59" spans="2:15" s="3" customFormat="1" ht="13.5" customHeight="1">
      <c r="B59" s="33">
        <f t="shared" ref="B59:B66" si="5">$D$10</f>
        <v>0</v>
      </c>
      <c r="C59" s="37">
        <f t="shared" ref="C59:C66" si="6">B59</f>
        <v>0</v>
      </c>
      <c r="D59" s="71" t="s">
        <v>83</v>
      </c>
      <c r="E59" s="69"/>
      <c r="F59" s="69"/>
      <c r="G59" s="70"/>
      <c r="H59" s="27" t="s">
        <v>84</v>
      </c>
      <c r="I59" s="21"/>
      <c r="J59" s="21">
        <v>25</v>
      </c>
      <c r="K59" s="63">
        <v>0.5</v>
      </c>
      <c r="L59" s="98">
        <f t="shared" si="3"/>
        <v>0</v>
      </c>
      <c r="M59" s="3">
        <f t="shared" si="4"/>
        <v>0</v>
      </c>
      <c r="O59" s="9"/>
    </row>
    <row r="60" spans="2:15" s="3" customFormat="1" ht="13.5" customHeight="1">
      <c r="B60" s="33">
        <f t="shared" si="5"/>
        <v>0</v>
      </c>
      <c r="C60" s="37">
        <f t="shared" si="6"/>
        <v>0</v>
      </c>
      <c r="D60" s="104" t="s">
        <v>85</v>
      </c>
      <c r="E60" s="105"/>
      <c r="F60" s="105"/>
      <c r="G60" s="106"/>
      <c r="H60" s="27" t="s">
        <v>86</v>
      </c>
      <c r="I60" s="21"/>
      <c r="J60" s="21">
        <v>25</v>
      </c>
      <c r="K60" s="63">
        <v>0.5</v>
      </c>
      <c r="L60" s="98">
        <f t="shared" si="3"/>
        <v>0</v>
      </c>
      <c r="M60" s="3">
        <f t="shared" si="4"/>
        <v>0</v>
      </c>
      <c r="O60" s="9"/>
    </row>
    <row r="61" spans="2:15" s="3" customFormat="1" ht="13.5" customHeight="1">
      <c r="B61" s="33">
        <f t="shared" si="5"/>
        <v>0</v>
      </c>
      <c r="C61" s="37">
        <f t="shared" si="6"/>
        <v>0</v>
      </c>
      <c r="D61" s="68" t="s">
        <v>87</v>
      </c>
      <c r="E61" s="69"/>
      <c r="F61" s="69"/>
      <c r="G61" s="70"/>
      <c r="H61" s="27" t="s">
        <v>88</v>
      </c>
      <c r="I61" s="21"/>
      <c r="J61" s="21">
        <v>25</v>
      </c>
      <c r="K61" s="63">
        <v>0.5</v>
      </c>
      <c r="L61" s="98">
        <f t="shared" si="3"/>
        <v>0</v>
      </c>
      <c r="M61" s="3">
        <f t="shared" si="4"/>
        <v>0</v>
      </c>
      <c r="O61" s="9"/>
    </row>
    <row r="62" spans="2:15" s="3" customFormat="1" ht="13.5" customHeight="1">
      <c r="B62" s="33">
        <f t="shared" si="5"/>
        <v>0</v>
      </c>
      <c r="C62" s="37">
        <f t="shared" si="6"/>
        <v>0</v>
      </c>
      <c r="D62" s="73" t="s">
        <v>89</v>
      </c>
      <c r="E62" s="69"/>
      <c r="F62" s="69"/>
      <c r="G62" s="70"/>
      <c r="H62" s="27" t="s">
        <v>90</v>
      </c>
      <c r="I62" s="21"/>
      <c r="J62" s="21">
        <v>25</v>
      </c>
      <c r="K62" s="63">
        <v>0.5</v>
      </c>
      <c r="L62" s="98">
        <f t="shared" si="3"/>
        <v>0</v>
      </c>
      <c r="M62" s="3">
        <f t="shared" si="4"/>
        <v>0</v>
      </c>
      <c r="O62" s="9"/>
    </row>
    <row r="63" spans="2:15" s="3" customFormat="1" ht="13.5" customHeight="1">
      <c r="B63" s="33">
        <f t="shared" si="5"/>
        <v>0</v>
      </c>
      <c r="C63" s="37">
        <f t="shared" si="6"/>
        <v>0</v>
      </c>
      <c r="D63" s="72" t="s">
        <v>91</v>
      </c>
      <c r="E63" s="67"/>
      <c r="F63" s="69"/>
      <c r="G63" s="70"/>
      <c r="H63" s="27" t="s">
        <v>92</v>
      </c>
      <c r="I63" s="21"/>
      <c r="J63" s="21">
        <v>25</v>
      </c>
      <c r="K63" s="63">
        <v>0.5</v>
      </c>
      <c r="L63" s="98">
        <f t="shared" si="3"/>
        <v>0</v>
      </c>
      <c r="M63" s="3">
        <f t="shared" si="4"/>
        <v>0</v>
      </c>
      <c r="O63" s="9"/>
    </row>
    <row r="64" spans="2:15" s="3" customFormat="1" ht="13.5" customHeight="1">
      <c r="B64" s="33">
        <f t="shared" si="5"/>
        <v>0</v>
      </c>
      <c r="C64" s="37">
        <f t="shared" si="6"/>
        <v>0</v>
      </c>
      <c r="D64" s="104" t="s">
        <v>93</v>
      </c>
      <c r="E64" s="105"/>
      <c r="F64" s="105"/>
      <c r="G64" s="106"/>
      <c r="H64" s="27" t="s">
        <v>94</v>
      </c>
      <c r="I64" s="21"/>
      <c r="J64" s="21">
        <v>25</v>
      </c>
      <c r="K64" s="63">
        <v>0.5</v>
      </c>
      <c r="L64" s="98">
        <f t="shared" si="3"/>
        <v>0</v>
      </c>
      <c r="M64" s="3">
        <f t="shared" si="4"/>
        <v>0</v>
      </c>
      <c r="O64" s="9"/>
    </row>
    <row r="65" spans="2:15" s="3" customFormat="1" ht="13.5" customHeight="1">
      <c r="B65" s="33">
        <f t="shared" si="5"/>
        <v>0</v>
      </c>
      <c r="C65" s="37">
        <f t="shared" si="6"/>
        <v>0</v>
      </c>
      <c r="D65" s="104" t="s">
        <v>95</v>
      </c>
      <c r="E65" s="105"/>
      <c r="F65" s="105"/>
      <c r="G65" s="106"/>
      <c r="H65" s="27" t="s">
        <v>96</v>
      </c>
      <c r="I65" s="21"/>
      <c r="J65" s="21">
        <v>25</v>
      </c>
      <c r="K65" s="63">
        <v>0.5</v>
      </c>
      <c r="L65" s="98">
        <f t="shared" si="3"/>
        <v>0</v>
      </c>
      <c r="M65" s="3">
        <f t="shared" si="4"/>
        <v>0</v>
      </c>
      <c r="O65" s="9"/>
    </row>
    <row r="66" spans="2:15" s="3" customFormat="1" ht="13.5" customHeight="1">
      <c r="B66" s="33">
        <f t="shared" si="5"/>
        <v>0</v>
      </c>
      <c r="C66" s="37">
        <f t="shared" si="6"/>
        <v>0</v>
      </c>
      <c r="D66" s="104" t="s">
        <v>97</v>
      </c>
      <c r="E66" s="105"/>
      <c r="F66" s="105"/>
      <c r="G66" s="106"/>
      <c r="H66" s="27" t="s">
        <v>98</v>
      </c>
      <c r="I66" s="21"/>
      <c r="J66" s="21">
        <v>25</v>
      </c>
      <c r="K66" s="63">
        <v>0.5</v>
      </c>
      <c r="L66" s="98">
        <f t="shared" si="3"/>
        <v>0</v>
      </c>
      <c r="M66" s="3">
        <f t="shared" si="4"/>
        <v>0</v>
      </c>
      <c r="O66" s="9"/>
    </row>
    <row r="67" spans="2:15" s="3" customFormat="1" ht="13.5" customHeight="1">
      <c r="B67" s="33">
        <f>IF(F$15=TRUE,0,$D$10)</f>
        <v>0</v>
      </c>
      <c r="C67" s="37">
        <f t="shared" ref="C67" si="7">B67</f>
        <v>0</v>
      </c>
      <c r="D67" s="104" t="s">
        <v>99</v>
      </c>
      <c r="E67" s="105"/>
      <c r="F67" s="105"/>
      <c r="G67" s="106"/>
      <c r="H67" s="27" t="s">
        <v>100</v>
      </c>
      <c r="I67" s="50" t="s">
        <v>101</v>
      </c>
      <c r="J67" s="21">
        <v>3.3</v>
      </c>
      <c r="K67" s="63"/>
      <c r="L67" s="98">
        <f t="shared" si="3"/>
        <v>0</v>
      </c>
      <c r="M67" s="3">
        <f t="shared" si="4"/>
        <v>0</v>
      </c>
      <c r="O67" s="9"/>
    </row>
    <row r="68" spans="2:15" s="3" customFormat="1" ht="13.5" customHeight="1">
      <c r="B68" s="33"/>
      <c r="C68" s="37"/>
      <c r="D68" s="104" t="s">
        <v>102</v>
      </c>
      <c r="E68" s="105"/>
      <c r="F68" s="105"/>
      <c r="G68" s="106"/>
      <c r="H68" s="27" t="s">
        <v>103</v>
      </c>
      <c r="I68" s="50" t="s">
        <v>101</v>
      </c>
      <c r="J68" s="21">
        <v>6.5</v>
      </c>
      <c r="K68" s="63"/>
      <c r="L68" s="98">
        <f t="shared" si="3"/>
        <v>0</v>
      </c>
      <c r="M68" s="3">
        <f t="shared" si="4"/>
        <v>0</v>
      </c>
      <c r="O68" s="9"/>
    </row>
    <row r="69" spans="2:15" s="3" customFormat="1" ht="13.5" customHeight="1">
      <c r="B69" s="33"/>
      <c r="C69" s="60"/>
      <c r="D69" s="104" t="s">
        <v>104</v>
      </c>
      <c r="E69" s="105"/>
      <c r="F69" s="105"/>
      <c r="G69" s="106"/>
      <c r="H69" s="27" t="s">
        <v>105</v>
      </c>
      <c r="I69" s="50" t="s">
        <v>101</v>
      </c>
      <c r="J69" s="21">
        <v>6.5</v>
      </c>
      <c r="K69" s="63"/>
      <c r="L69" s="98">
        <f t="shared" si="3"/>
        <v>0</v>
      </c>
      <c r="M69" s="3">
        <f t="shared" si="4"/>
        <v>0</v>
      </c>
      <c r="O69" s="9"/>
    </row>
    <row r="70" spans="2:15" s="3" customFormat="1" ht="13.5" customHeight="1">
      <c r="B70" s="33">
        <f t="shared" ref="B70:B71" si="8">$D$10</f>
        <v>0</v>
      </c>
      <c r="C70" s="37">
        <f t="shared" ref="C70" si="9">B70</f>
        <v>0</v>
      </c>
      <c r="D70" s="104" t="s">
        <v>106</v>
      </c>
      <c r="E70" s="105"/>
      <c r="F70" s="105"/>
      <c r="G70" s="106"/>
      <c r="H70" s="27" t="s">
        <v>107</v>
      </c>
      <c r="I70" s="21"/>
      <c r="J70" s="21">
        <v>16.350000000000001</v>
      </c>
      <c r="K70" s="63"/>
      <c r="L70" s="98">
        <f t="shared" si="3"/>
        <v>0</v>
      </c>
      <c r="M70" s="3">
        <f t="shared" si="4"/>
        <v>0</v>
      </c>
      <c r="O70" s="9"/>
    </row>
    <row r="71" spans="2:15" s="3" customFormat="1" ht="13.5" customHeight="1">
      <c r="B71" s="33">
        <f t="shared" si="8"/>
        <v>0</v>
      </c>
      <c r="C71" s="37">
        <f t="shared" ref="C71:C75" si="10">B71</f>
        <v>0</v>
      </c>
      <c r="D71" s="104" t="s">
        <v>108</v>
      </c>
      <c r="E71" s="105"/>
      <c r="F71" s="105"/>
      <c r="G71" s="106"/>
      <c r="H71" s="27" t="s">
        <v>109</v>
      </c>
      <c r="I71" s="21"/>
      <c r="J71" s="21">
        <v>12.4</v>
      </c>
      <c r="K71" s="63">
        <v>0.5</v>
      </c>
      <c r="L71" s="98">
        <f t="shared" si="3"/>
        <v>0</v>
      </c>
      <c r="M71" s="3">
        <f t="shared" si="4"/>
        <v>0</v>
      </c>
      <c r="O71" s="9"/>
    </row>
    <row r="72" spans="2:15" s="3" customFormat="1" ht="13.5" customHeight="1">
      <c r="B72" s="33">
        <f t="shared" ref="B72" si="11">$D$10</f>
        <v>0</v>
      </c>
      <c r="C72" s="37">
        <f t="shared" si="10"/>
        <v>0</v>
      </c>
      <c r="D72" s="104" t="s">
        <v>110</v>
      </c>
      <c r="E72" s="105"/>
      <c r="F72" s="105"/>
      <c r="G72" s="106"/>
      <c r="H72" s="27" t="s">
        <v>111</v>
      </c>
      <c r="I72" s="21"/>
      <c r="J72" s="21">
        <v>12.4</v>
      </c>
      <c r="K72" s="63">
        <v>0.5</v>
      </c>
      <c r="L72" s="98">
        <f t="shared" si="3"/>
        <v>0</v>
      </c>
      <c r="M72" s="3">
        <f t="shared" si="4"/>
        <v>0</v>
      </c>
      <c r="O72" s="9"/>
    </row>
    <row r="73" spans="2:15" s="3" customFormat="1" ht="13.5" customHeight="1">
      <c r="B73" s="33">
        <f>IF(F$15=TRUE,0,$D$10)</f>
        <v>0</v>
      </c>
      <c r="C73" s="37">
        <f t="shared" si="10"/>
        <v>0</v>
      </c>
      <c r="D73" s="104" t="s">
        <v>112</v>
      </c>
      <c r="E73" s="105"/>
      <c r="F73" s="105"/>
      <c r="G73" s="106"/>
      <c r="H73" s="27" t="s">
        <v>113</v>
      </c>
      <c r="I73" s="50" t="s">
        <v>101</v>
      </c>
      <c r="J73" s="21">
        <v>41.7</v>
      </c>
      <c r="K73" s="63"/>
      <c r="L73" s="98">
        <f t="shared" si="3"/>
        <v>0</v>
      </c>
      <c r="M73" s="3">
        <f t="shared" si="4"/>
        <v>0</v>
      </c>
      <c r="O73" s="9"/>
    </row>
    <row r="74" spans="2:15" s="3" customFormat="1" ht="13.5" customHeight="1">
      <c r="B74" s="33">
        <f>IF(F$15=TRUE,0,$D$10)</f>
        <v>0</v>
      </c>
      <c r="C74" s="37">
        <f t="shared" si="10"/>
        <v>0</v>
      </c>
      <c r="D74" s="104" t="s">
        <v>114</v>
      </c>
      <c r="E74" s="105"/>
      <c r="F74" s="105"/>
      <c r="G74" s="106"/>
      <c r="H74" s="27" t="s">
        <v>39</v>
      </c>
      <c r="I74" s="50" t="s">
        <v>101</v>
      </c>
      <c r="J74" s="21">
        <v>17</v>
      </c>
      <c r="K74" s="63"/>
      <c r="L74" s="98">
        <f t="shared" si="3"/>
        <v>0</v>
      </c>
      <c r="M74" s="3">
        <f t="shared" si="4"/>
        <v>0</v>
      </c>
      <c r="O74" s="9"/>
    </row>
    <row r="75" spans="2:15" s="3" customFormat="1" ht="13.5" customHeight="1">
      <c r="B75" s="33">
        <f>IF(F$15=TRUE,0,$D$10)</f>
        <v>0</v>
      </c>
      <c r="C75" s="37">
        <f t="shared" si="10"/>
        <v>0</v>
      </c>
      <c r="D75" s="104" t="s">
        <v>40</v>
      </c>
      <c r="E75" s="105"/>
      <c r="F75" s="105"/>
      <c r="G75" s="106"/>
      <c r="H75" s="27" t="s">
        <v>41</v>
      </c>
      <c r="I75" s="50" t="s">
        <v>101</v>
      </c>
      <c r="J75" s="21">
        <v>17</v>
      </c>
      <c r="K75" s="63"/>
      <c r="L75" s="98">
        <f t="shared" si="3"/>
        <v>0</v>
      </c>
      <c r="M75" s="3">
        <f t="shared" si="4"/>
        <v>0</v>
      </c>
      <c r="O75" s="9"/>
    </row>
    <row r="76" spans="2:15" s="3" customFormat="1" ht="13.5" customHeight="1">
      <c r="B76" s="13"/>
      <c r="C76" s="38"/>
      <c r="D76" s="23" t="s">
        <v>115</v>
      </c>
      <c r="E76" s="23"/>
      <c r="F76" s="16"/>
      <c r="G76" s="17"/>
      <c r="H76" s="40"/>
      <c r="I76" s="21"/>
      <c r="J76" s="14"/>
      <c r="K76" s="63"/>
      <c r="L76" s="98"/>
      <c r="O76" s="9"/>
    </row>
    <row r="77" spans="2:15" s="3" customFormat="1" ht="13.5" customHeight="1">
      <c r="B77" s="33">
        <f>IF(M$15=TRUE,0,$I$10)</f>
        <v>0</v>
      </c>
      <c r="C77" s="37">
        <f t="shared" ref="C77" si="12">B77</f>
        <v>0</v>
      </c>
      <c r="D77" s="104" t="s">
        <v>116</v>
      </c>
      <c r="E77" s="105"/>
      <c r="F77" s="105"/>
      <c r="G77" s="106"/>
      <c r="H77" s="40" t="s">
        <v>117</v>
      </c>
      <c r="I77" s="51" t="s">
        <v>118</v>
      </c>
      <c r="J77" s="14">
        <v>79</v>
      </c>
      <c r="K77" s="63">
        <v>0.5</v>
      </c>
      <c r="L77" s="98">
        <f t="shared" si="3"/>
        <v>0</v>
      </c>
      <c r="M77" s="3">
        <f t="shared" si="4"/>
        <v>0</v>
      </c>
      <c r="O77" s="9"/>
    </row>
    <row r="78" spans="2:15" s="3" customFormat="1" ht="13.5" customHeight="1">
      <c r="B78" s="33">
        <f t="shared" ref="B78:B84" si="13">IF(M$15=TRUE,0,$I$10)</f>
        <v>0</v>
      </c>
      <c r="C78" s="37">
        <f t="shared" ref="C78:C84" si="14">B78</f>
        <v>0</v>
      </c>
      <c r="D78" s="104" t="s">
        <v>119</v>
      </c>
      <c r="E78" s="105"/>
      <c r="F78" s="105"/>
      <c r="G78" s="106"/>
      <c r="H78" s="40" t="s">
        <v>120</v>
      </c>
      <c r="I78" s="51" t="s">
        <v>118</v>
      </c>
      <c r="J78" s="14">
        <v>79</v>
      </c>
      <c r="K78" s="63">
        <v>0.5</v>
      </c>
      <c r="L78" s="98">
        <f t="shared" si="3"/>
        <v>0</v>
      </c>
      <c r="M78" s="3">
        <f t="shared" si="4"/>
        <v>0</v>
      </c>
      <c r="O78" s="9"/>
    </row>
    <row r="79" spans="2:15" s="3" customFormat="1" ht="13.5" customHeight="1">
      <c r="B79" s="33">
        <f t="shared" si="13"/>
        <v>0</v>
      </c>
      <c r="C79" s="37">
        <f t="shared" si="14"/>
        <v>0</v>
      </c>
      <c r="D79" s="104" t="s">
        <v>121</v>
      </c>
      <c r="E79" s="105"/>
      <c r="F79" s="105"/>
      <c r="G79" s="106"/>
      <c r="H79" s="40" t="s">
        <v>122</v>
      </c>
      <c r="I79" s="51" t="s">
        <v>118</v>
      </c>
      <c r="J79" s="14">
        <v>79</v>
      </c>
      <c r="K79" s="63">
        <v>0.5</v>
      </c>
      <c r="L79" s="98">
        <f t="shared" si="3"/>
        <v>0</v>
      </c>
      <c r="M79" s="3">
        <f t="shared" si="4"/>
        <v>0</v>
      </c>
      <c r="O79" s="9"/>
    </row>
    <row r="80" spans="2:15" s="3" customFormat="1" ht="13.5" customHeight="1">
      <c r="B80" s="33">
        <f t="shared" si="13"/>
        <v>0</v>
      </c>
      <c r="C80" s="37">
        <f t="shared" si="14"/>
        <v>0</v>
      </c>
      <c r="D80" s="104" t="s">
        <v>123</v>
      </c>
      <c r="E80" s="105"/>
      <c r="F80" s="105"/>
      <c r="G80" s="106"/>
      <c r="H80" s="40" t="s">
        <v>124</v>
      </c>
      <c r="I80" s="51" t="s">
        <v>118</v>
      </c>
      <c r="J80" s="14">
        <v>79</v>
      </c>
      <c r="K80" s="63">
        <v>0.5</v>
      </c>
      <c r="L80" s="98">
        <f t="shared" si="3"/>
        <v>0</v>
      </c>
      <c r="M80" s="3">
        <f t="shared" si="4"/>
        <v>0</v>
      </c>
      <c r="O80" s="9"/>
    </row>
    <row r="81" spans="2:19" s="3" customFormat="1" ht="13.5" customHeight="1">
      <c r="B81" s="33">
        <f t="shared" si="13"/>
        <v>0</v>
      </c>
      <c r="C81" s="37">
        <f t="shared" si="14"/>
        <v>0</v>
      </c>
      <c r="D81" s="104" t="s">
        <v>125</v>
      </c>
      <c r="E81" s="105"/>
      <c r="F81" s="105"/>
      <c r="G81" s="106"/>
      <c r="H81" s="40" t="s">
        <v>126</v>
      </c>
      <c r="I81" s="51" t="s">
        <v>118</v>
      </c>
      <c r="J81" s="14">
        <v>79</v>
      </c>
      <c r="K81" s="63">
        <v>0.5</v>
      </c>
      <c r="L81" s="98">
        <f t="shared" si="3"/>
        <v>0</v>
      </c>
      <c r="M81" s="3">
        <f t="shared" si="4"/>
        <v>0</v>
      </c>
      <c r="O81" s="9"/>
    </row>
    <row r="82" spans="2:19" s="3" customFormat="1" ht="13.5" customHeight="1">
      <c r="B82" s="33">
        <f t="shared" si="13"/>
        <v>0</v>
      </c>
      <c r="C82" s="37">
        <f t="shared" si="14"/>
        <v>0</v>
      </c>
      <c r="D82" s="104" t="s">
        <v>127</v>
      </c>
      <c r="E82" s="105"/>
      <c r="F82" s="105"/>
      <c r="G82" s="106"/>
      <c r="H82" s="40" t="s">
        <v>128</v>
      </c>
      <c r="I82" s="51" t="s">
        <v>118</v>
      </c>
      <c r="J82" s="14">
        <v>79</v>
      </c>
      <c r="K82" s="63">
        <v>0.5</v>
      </c>
      <c r="L82" s="98">
        <f t="shared" si="3"/>
        <v>0</v>
      </c>
      <c r="M82" s="3">
        <f t="shared" si="4"/>
        <v>0</v>
      </c>
      <c r="O82" s="9"/>
    </row>
    <row r="83" spans="2:19" s="3" customFormat="1" ht="13.5" customHeight="1">
      <c r="B83" s="33">
        <f t="shared" si="13"/>
        <v>0</v>
      </c>
      <c r="C83" s="37">
        <f t="shared" si="14"/>
        <v>0</v>
      </c>
      <c r="D83" s="104" t="s">
        <v>129</v>
      </c>
      <c r="E83" s="105"/>
      <c r="F83" s="105"/>
      <c r="G83" s="106"/>
      <c r="H83" s="40" t="s">
        <v>130</v>
      </c>
      <c r="I83" s="51" t="s">
        <v>118</v>
      </c>
      <c r="J83" s="14">
        <v>79</v>
      </c>
      <c r="K83" s="63">
        <v>0.5</v>
      </c>
      <c r="L83" s="98">
        <f t="shared" si="3"/>
        <v>0</v>
      </c>
      <c r="M83" s="3">
        <f t="shared" si="4"/>
        <v>0</v>
      </c>
      <c r="O83" s="9"/>
    </row>
    <row r="84" spans="2:19" s="3" customFormat="1" ht="13.5" customHeight="1">
      <c r="B84" s="33">
        <f t="shared" si="13"/>
        <v>0</v>
      </c>
      <c r="C84" s="37">
        <f t="shared" si="14"/>
        <v>0</v>
      </c>
      <c r="D84" s="104" t="s">
        <v>131</v>
      </c>
      <c r="E84" s="105"/>
      <c r="F84" s="105"/>
      <c r="G84" s="106"/>
      <c r="H84" s="40" t="s">
        <v>132</v>
      </c>
      <c r="I84" s="51" t="s">
        <v>118</v>
      </c>
      <c r="J84" s="14">
        <v>79</v>
      </c>
      <c r="K84" s="63">
        <v>0.5</v>
      </c>
      <c r="L84" s="98">
        <f t="shared" si="3"/>
        <v>0</v>
      </c>
      <c r="M84" s="3">
        <f t="shared" si="4"/>
        <v>0</v>
      </c>
      <c r="O84" s="9"/>
    </row>
    <row r="85" spans="2:19" s="3" customFormat="1" ht="13.5" customHeight="1">
      <c r="B85" s="33"/>
      <c r="C85" s="37"/>
      <c r="D85" s="23" t="s">
        <v>133</v>
      </c>
      <c r="E85" s="69"/>
      <c r="F85" s="69"/>
      <c r="G85" s="70"/>
      <c r="H85" s="40"/>
      <c r="I85" s="21"/>
      <c r="J85" s="14"/>
      <c r="K85" s="63"/>
      <c r="L85" s="98"/>
    </row>
    <row r="86" spans="2:19" s="3" customFormat="1" ht="13.5" customHeight="1">
      <c r="B86" s="33">
        <f t="shared" ref="B86" si="15">$I$10</f>
        <v>0</v>
      </c>
      <c r="C86" s="37">
        <f t="shared" ref="C86" si="16">B86</f>
        <v>0</v>
      </c>
      <c r="D86" s="15" t="s">
        <v>134</v>
      </c>
      <c r="E86" s="69"/>
      <c r="F86" s="69"/>
      <c r="G86" s="70"/>
      <c r="H86" s="40" t="s">
        <v>135</v>
      </c>
      <c r="I86" s="21"/>
      <c r="J86" s="14">
        <v>200</v>
      </c>
      <c r="K86" s="63">
        <v>0.5</v>
      </c>
      <c r="L86" s="98">
        <f t="shared" si="3"/>
        <v>0</v>
      </c>
      <c r="M86" s="3">
        <f t="shared" si="4"/>
        <v>0</v>
      </c>
    </row>
    <row r="87" spans="2:19" s="3" customFormat="1" ht="13.5" customHeight="1">
      <c r="B87" s="33"/>
      <c r="C87" s="37"/>
      <c r="D87" s="15"/>
      <c r="E87" s="87" t="s">
        <v>136</v>
      </c>
      <c r="F87" s="69"/>
      <c r="G87" s="70"/>
      <c r="H87" s="40" t="s">
        <v>137</v>
      </c>
      <c r="I87" s="21"/>
      <c r="J87" s="14">
        <v>55</v>
      </c>
      <c r="K87" s="63"/>
      <c r="L87" s="98">
        <f t="shared" si="3"/>
        <v>0</v>
      </c>
      <c r="M87" s="3">
        <f t="shared" si="4"/>
        <v>0</v>
      </c>
      <c r="O87" s="9"/>
    </row>
    <row r="88" spans="2:19" s="3" customFormat="1" ht="13.5" customHeight="1">
      <c r="B88" s="33"/>
      <c r="C88" s="37"/>
      <c r="D88" s="15"/>
      <c r="E88" s="87" t="s">
        <v>138</v>
      </c>
      <c r="F88" s="69"/>
      <c r="G88" s="70"/>
      <c r="H88" s="40" t="s">
        <v>139</v>
      </c>
      <c r="I88" s="21"/>
      <c r="J88" s="14">
        <v>40</v>
      </c>
      <c r="K88" s="63"/>
      <c r="L88" s="98">
        <f t="shared" si="3"/>
        <v>0</v>
      </c>
      <c r="M88" s="3">
        <f t="shared" si="4"/>
        <v>0</v>
      </c>
      <c r="O88" s="9"/>
    </row>
    <row r="89" spans="2:19" s="3" customFormat="1" ht="13.5" customHeight="1">
      <c r="B89" s="33"/>
      <c r="C89" s="37"/>
      <c r="D89" s="15"/>
      <c r="E89" s="87" t="s">
        <v>140</v>
      </c>
      <c r="F89" s="69"/>
      <c r="G89" s="70"/>
      <c r="H89" s="40" t="s">
        <v>141</v>
      </c>
      <c r="I89" s="21"/>
      <c r="J89" s="14">
        <v>40</v>
      </c>
      <c r="K89" s="63"/>
      <c r="L89" s="98">
        <f t="shared" si="3"/>
        <v>0</v>
      </c>
      <c r="M89" s="3">
        <f t="shared" si="4"/>
        <v>0</v>
      </c>
      <c r="O89" s="9"/>
    </row>
    <row r="90" spans="2:19" s="3" customFormat="1" ht="13.5" customHeight="1">
      <c r="B90" s="33"/>
      <c r="C90" s="37"/>
      <c r="D90" s="15"/>
      <c r="E90" s="87" t="s">
        <v>142</v>
      </c>
      <c r="F90" s="69"/>
      <c r="G90" s="70"/>
      <c r="H90" s="40" t="s">
        <v>143</v>
      </c>
      <c r="I90" s="21"/>
      <c r="J90" s="14">
        <v>25</v>
      </c>
      <c r="K90" s="63"/>
      <c r="L90" s="98">
        <f t="shared" si="3"/>
        <v>0</v>
      </c>
      <c r="M90" s="3">
        <f t="shared" si="4"/>
        <v>0</v>
      </c>
      <c r="O90" s="9"/>
    </row>
    <row r="91" spans="2:19" s="3" customFormat="1" ht="13.5" customHeight="1">
      <c r="B91" s="33"/>
      <c r="C91" s="37"/>
      <c r="D91" s="15"/>
      <c r="E91" s="87" t="s">
        <v>144</v>
      </c>
      <c r="F91" s="69"/>
      <c r="G91" s="70"/>
      <c r="H91" s="40" t="s">
        <v>145</v>
      </c>
      <c r="I91" s="21"/>
      <c r="J91" s="14">
        <v>40</v>
      </c>
      <c r="K91" s="63"/>
      <c r="L91" s="98">
        <f t="shared" si="3"/>
        <v>0</v>
      </c>
      <c r="M91" s="3">
        <f t="shared" si="4"/>
        <v>0</v>
      </c>
      <c r="O91" s="9"/>
    </row>
    <row r="92" spans="2:19" s="3" customFormat="1" ht="13.5" customHeight="1">
      <c r="B92" s="33">
        <f t="shared" ref="B92:B97" si="17">$I$10</f>
        <v>0</v>
      </c>
      <c r="C92" s="37">
        <f t="shared" ref="C92:C105" si="18">B92</f>
        <v>0</v>
      </c>
      <c r="D92" s="73" t="s">
        <v>146</v>
      </c>
      <c r="E92" s="73"/>
      <c r="F92" s="69"/>
      <c r="G92" s="70"/>
      <c r="H92" s="40" t="s">
        <v>147</v>
      </c>
      <c r="I92" s="21"/>
      <c r="J92" s="14">
        <v>65</v>
      </c>
      <c r="K92" s="63"/>
      <c r="L92" s="98">
        <f t="shared" si="3"/>
        <v>0</v>
      </c>
      <c r="M92" s="3">
        <f t="shared" si="4"/>
        <v>0</v>
      </c>
      <c r="O92" s="9"/>
    </row>
    <row r="93" spans="2:19" s="3" customFormat="1" ht="13.5" customHeight="1">
      <c r="B93" s="33">
        <f t="shared" si="17"/>
        <v>0</v>
      </c>
      <c r="C93" s="37">
        <f t="shared" ref="C93:C94" si="19">B93</f>
        <v>0</v>
      </c>
      <c r="D93" s="73" t="s">
        <v>148</v>
      </c>
      <c r="E93" s="73"/>
      <c r="F93" s="69"/>
      <c r="G93" s="70"/>
      <c r="H93" s="40" t="s">
        <v>35</v>
      </c>
      <c r="I93" s="21"/>
      <c r="J93" s="14">
        <v>85</v>
      </c>
      <c r="K93" s="63"/>
      <c r="L93" s="98">
        <f t="shared" ref="L93:L94" si="20">J93*C93*(1-K93)</f>
        <v>0</v>
      </c>
      <c r="O93" s="9"/>
      <c r="Q93" s="102"/>
      <c r="R93" s="9"/>
      <c r="S93" s="9"/>
    </row>
    <row r="94" spans="2:19" s="3" customFormat="1" ht="13.5" customHeight="1">
      <c r="B94" s="33">
        <f t="shared" si="17"/>
        <v>0</v>
      </c>
      <c r="C94" s="37">
        <f t="shared" si="19"/>
        <v>0</v>
      </c>
      <c r="D94" s="73" t="s">
        <v>149</v>
      </c>
      <c r="E94" s="73"/>
      <c r="F94" s="69"/>
      <c r="G94" s="70"/>
      <c r="H94" s="40" t="s">
        <v>37</v>
      </c>
      <c r="I94" s="21"/>
      <c r="J94" s="14">
        <v>85</v>
      </c>
      <c r="K94" s="63"/>
      <c r="L94" s="98">
        <f t="shared" si="20"/>
        <v>0</v>
      </c>
      <c r="O94" s="9"/>
      <c r="Q94" s="102"/>
      <c r="R94" s="9"/>
      <c r="S94" s="9"/>
    </row>
    <row r="95" spans="2:19" s="3" customFormat="1" ht="13.5" customHeight="1">
      <c r="B95" s="33">
        <f t="shared" si="17"/>
        <v>0</v>
      </c>
      <c r="C95" s="37">
        <f t="shared" si="18"/>
        <v>0</v>
      </c>
      <c r="D95" s="73" t="s">
        <v>150</v>
      </c>
      <c r="E95" s="73"/>
      <c r="F95" s="69"/>
      <c r="G95" s="70"/>
      <c r="H95" s="27" t="s">
        <v>151</v>
      </c>
      <c r="I95" s="21"/>
      <c r="J95" s="21">
        <v>376.4</v>
      </c>
      <c r="K95" s="63"/>
      <c r="L95" s="98">
        <f t="shared" ref="L95:L106" si="21">J95*C95*(1-K95)</f>
        <v>0</v>
      </c>
      <c r="M95" s="3">
        <f t="shared" ref="M95:M105" si="22">J95*C95-L95</f>
        <v>0</v>
      </c>
      <c r="O95" s="9"/>
    </row>
    <row r="96" spans="2:19" s="3" customFormat="1" ht="13.5" customHeight="1">
      <c r="B96" s="33">
        <f t="shared" si="17"/>
        <v>0</v>
      </c>
      <c r="C96" s="37">
        <f t="shared" si="18"/>
        <v>0</v>
      </c>
      <c r="D96" s="68" t="s">
        <v>152</v>
      </c>
      <c r="E96" s="69"/>
      <c r="F96" s="69"/>
      <c r="G96" s="70"/>
      <c r="H96" s="27" t="s">
        <v>153</v>
      </c>
      <c r="I96" s="21"/>
      <c r="J96" s="21">
        <v>376.4</v>
      </c>
      <c r="K96" s="63"/>
      <c r="L96" s="98">
        <f t="shared" si="21"/>
        <v>0</v>
      </c>
      <c r="M96" s="3">
        <f t="shared" si="22"/>
        <v>0</v>
      </c>
      <c r="O96" s="9"/>
    </row>
    <row r="97" spans="2:17" s="3" customFormat="1" ht="13.5" customHeight="1">
      <c r="B97" s="33">
        <f t="shared" si="17"/>
        <v>0</v>
      </c>
      <c r="C97" s="37">
        <f t="shared" ref="C97" si="23">B97</f>
        <v>0</v>
      </c>
      <c r="D97" s="15" t="s">
        <v>42</v>
      </c>
      <c r="E97" s="69"/>
      <c r="F97" s="69"/>
      <c r="G97" s="70"/>
      <c r="H97" s="40" t="s">
        <v>43</v>
      </c>
      <c r="I97" s="101"/>
      <c r="J97" s="14">
        <v>98.1</v>
      </c>
      <c r="K97" s="63"/>
      <c r="L97" s="98">
        <f t="shared" si="21"/>
        <v>0</v>
      </c>
      <c r="M97" s="3">
        <f t="shared" si="22"/>
        <v>0</v>
      </c>
      <c r="O97" s="9"/>
    </row>
    <row r="98" spans="2:17" s="3" customFormat="1" ht="13.5" customHeight="1">
      <c r="B98" s="33">
        <f t="shared" ref="B98:B105" si="24">IF(F$15=TRUE,0,$I$10)</f>
        <v>0</v>
      </c>
      <c r="C98" s="37">
        <f t="shared" si="18"/>
        <v>0</v>
      </c>
      <c r="D98" s="73" t="s">
        <v>154</v>
      </c>
      <c r="E98" s="69"/>
      <c r="F98" s="69"/>
      <c r="G98" s="70"/>
      <c r="H98" s="27" t="s">
        <v>155</v>
      </c>
      <c r="I98" s="50" t="s">
        <v>101</v>
      </c>
      <c r="J98" s="21">
        <v>15.65</v>
      </c>
      <c r="K98" s="63"/>
      <c r="L98" s="98">
        <f t="shared" si="21"/>
        <v>0</v>
      </c>
      <c r="M98" s="3">
        <f t="shared" si="22"/>
        <v>0</v>
      </c>
      <c r="O98" s="9"/>
    </row>
    <row r="99" spans="2:17" s="3" customFormat="1" ht="13.5" customHeight="1">
      <c r="B99" s="33">
        <f t="shared" ref="B99" si="25">$I$10</f>
        <v>0</v>
      </c>
      <c r="C99" s="37">
        <f t="shared" ref="C99" si="26">B99</f>
        <v>0</v>
      </c>
      <c r="D99" s="68" t="s">
        <v>156</v>
      </c>
      <c r="E99" s="69"/>
      <c r="F99" s="69"/>
      <c r="G99" s="70"/>
      <c r="H99" s="40" t="s">
        <v>157</v>
      </c>
      <c r="I99" s="101"/>
      <c r="J99" s="14">
        <v>56.9</v>
      </c>
      <c r="K99" s="63"/>
      <c r="L99" s="98">
        <f t="shared" si="21"/>
        <v>0</v>
      </c>
      <c r="M99" s="3">
        <f t="shared" si="22"/>
        <v>0</v>
      </c>
      <c r="O99" s="9"/>
    </row>
    <row r="100" spans="2:17" s="3" customFormat="1" ht="13.5" customHeight="1">
      <c r="B100" s="33">
        <f t="shared" si="24"/>
        <v>0</v>
      </c>
      <c r="C100" s="37">
        <f t="shared" si="18"/>
        <v>0</v>
      </c>
      <c r="D100" s="104" t="s">
        <v>158</v>
      </c>
      <c r="E100" s="105"/>
      <c r="F100" s="105"/>
      <c r="G100" s="106"/>
      <c r="H100" s="40" t="s">
        <v>159</v>
      </c>
      <c r="I100" s="50" t="s">
        <v>101</v>
      </c>
      <c r="J100" s="14">
        <v>8.3000000000000007</v>
      </c>
      <c r="K100" s="63"/>
      <c r="L100" s="98">
        <f t="shared" si="21"/>
        <v>0</v>
      </c>
      <c r="M100" s="3">
        <f t="shared" si="22"/>
        <v>0</v>
      </c>
      <c r="O100" s="9"/>
    </row>
    <row r="101" spans="2:17" s="3" customFormat="1" ht="13.5" customHeight="1">
      <c r="B101" s="33">
        <f t="shared" si="24"/>
        <v>0</v>
      </c>
      <c r="C101" s="37">
        <f t="shared" si="18"/>
        <v>0</v>
      </c>
      <c r="D101" s="73" t="s">
        <v>160</v>
      </c>
      <c r="E101" s="69"/>
      <c r="F101" s="69"/>
      <c r="G101" s="70"/>
      <c r="H101" s="27" t="s">
        <v>161</v>
      </c>
      <c r="I101" s="50" t="s">
        <v>101</v>
      </c>
      <c r="J101" s="21">
        <v>16.350000000000001</v>
      </c>
      <c r="K101" s="63"/>
      <c r="L101" s="98">
        <f t="shared" si="21"/>
        <v>0</v>
      </c>
      <c r="M101" s="3">
        <f t="shared" si="22"/>
        <v>0</v>
      </c>
      <c r="O101" s="9"/>
    </row>
    <row r="102" spans="2:17" s="3" customFormat="1" ht="13.5" customHeight="1">
      <c r="B102" s="33">
        <f t="shared" si="24"/>
        <v>0</v>
      </c>
      <c r="C102" s="37">
        <f t="shared" ref="C102" si="27">B102</f>
        <v>0</v>
      </c>
      <c r="D102" s="73" t="s">
        <v>162</v>
      </c>
      <c r="E102" s="69"/>
      <c r="F102" s="69"/>
      <c r="G102" s="70"/>
      <c r="H102" s="27" t="s">
        <v>163</v>
      </c>
      <c r="I102" s="50" t="s">
        <v>101</v>
      </c>
      <c r="J102" s="21">
        <v>16.350000000000001</v>
      </c>
      <c r="K102" s="63"/>
      <c r="L102" s="98">
        <f t="shared" ref="L102" si="28">J102*C102*(1-K102)</f>
        <v>0</v>
      </c>
      <c r="M102" s="3">
        <f t="shared" ref="M102" si="29">J102*C102-L102</f>
        <v>0</v>
      </c>
      <c r="O102" s="9"/>
    </row>
    <row r="103" spans="2:17" s="3" customFormat="1" ht="13.5" customHeight="1">
      <c r="B103" s="33">
        <f t="shared" si="24"/>
        <v>0</v>
      </c>
      <c r="C103" s="37">
        <f t="shared" si="18"/>
        <v>0</v>
      </c>
      <c r="D103" s="68" t="s">
        <v>164</v>
      </c>
      <c r="E103" s="69"/>
      <c r="F103" s="69"/>
      <c r="G103" s="70"/>
      <c r="H103" s="27" t="s">
        <v>165</v>
      </c>
      <c r="I103" s="50" t="s">
        <v>101</v>
      </c>
      <c r="J103" s="21">
        <v>3.95</v>
      </c>
      <c r="K103" s="63"/>
      <c r="L103" s="98">
        <f t="shared" si="21"/>
        <v>0</v>
      </c>
      <c r="M103" s="3">
        <f t="shared" si="22"/>
        <v>0</v>
      </c>
      <c r="O103" s="9"/>
      <c r="Q103" s="100"/>
    </row>
    <row r="104" spans="2:17" s="3" customFormat="1" ht="13.5" customHeight="1">
      <c r="B104" s="33">
        <f t="shared" si="24"/>
        <v>0</v>
      </c>
      <c r="C104" s="37">
        <f t="shared" si="18"/>
        <v>0</v>
      </c>
      <c r="D104" s="73" t="s">
        <v>166</v>
      </c>
      <c r="E104" s="69"/>
      <c r="F104" s="69"/>
      <c r="G104" s="70"/>
      <c r="H104" s="27" t="s">
        <v>167</v>
      </c>
      <c r="I104" s="50" t="s">
        <v>101</v>
      </c>
      <c r="J104" s="21">
        <v>6.3</v>
      </c>
      <c r="K104" s="63"/>
      <c r="L104" s="98">
        <f t="shared" si="21"/>
        <v>0</v>
      </c>
      <c r="M104" s="3">
        <f t="shared" si="22"/>
        <v>0</v>
      </c>
      <c r="O104" s="9"/>
      <c r="Q104" s="100"/>
    </row>
    <row r="105" spans="2:17" s="3" customFormat="1" ht="13.5" customHeight="1">
      <c r="B105" s="33">
        <f t="shared" si="24"/>
        <v>0</v>
      </c>
      <c r="C105" s="37">
        <f t="shared" si="18"/>
        <v>0</v>
      </c>
      <c r="D105" s="68" t="s">
        <v>168</v>
      </c>
      <c r="E105" s="69"/>
      <c r="F105" s="69"/>
      <c r="G105" s="70"/>
      <c r="H105" s="27" t="s">
        <v>169</v>
      </c>
      <c r="I105" s="50" t="s">
        <v>101</v>
      </c>
      <c r="J105" s="21">
        <v>50.95</v>
      </c>
      <c r="K105" s="63"/>
      <c r="L105" s="98">
        <f t="shared" si="21"/>
        <v>0</v>
      </c>
      <c r="M105" s="3">
        <f t="shared" si="22"/>
        <v>0</v>
      </c>
      <c r="O105" s="9"/>
    </row>
    <row r="106" spans="2:17" s="3" customFormat="1" ht="13.5" customHeight="1">
      <c r="B106" s="33">
        <f t="shared" ref="B106" si="30">IF(F$15=TRUE,0,$I$10)</f>
        <v>0</v>
      </c>
      <c r="C106" s="37">
        <f t="shared" ref="C106" si="31">B106</f>
        <v>0</v>
      </c>
      <c r="D106" s="96" t="s">
        <v>26</v>
      </c>
      <c r="E106" s="16"/>
      <c r="F106" s="46"/>
      <c r="G106" s="47"/>
      <c r="H106" s="80" t="s">
        <v>27</v>
      </c>
      <c r="I106" s="50" t="s">
        <v>101</v>
      </c>
      <c r="J106" s="21">
        <v>45</v>
      </c>
      <c r="K106" s="92"/>
      <c r="L106" s="98">
        <f t="shared" si="21"/>
        <v>0</v>
      </c>
    </row>
    <row r="107" spans="2:17" ht="13.5" customHeight="1">
      <c r="D107" s="28" t="s">
        <v>170</v>
      </c>
      <c r="E107" s="28"/>
      <c r="F107" s="52"/>
      <c r="G107" s="29"/>
      <c r="H107" s="30"/>
      <c r="I107" s="31"/>
      <c r="J107" s="31"/>
      <c r="K107" s="31"/>
      <c r="L107" s="95">
        <f>SUM(L27:L106)</f>
        <v>0</v>
      </c>
    </row>
    <row r="108" spans="2:17" ht="13.5" customHeight="1">
      <c r="D108" s="28" t="s">
        <v>171</v>
      </c>
      <c r="E108" s="28"/>
      <c r="F108" s="52"/>
      <c r="G108" s="29"/>
      <c r="H108" s="30"/>
      <c r="I108" s="31"/>
      <c r="J108" s="31"/>
      <c r="K108" s="31"/>
      <c r="L108" s="95">
        <f>SUM(L98,L101:L104,L67:L69,L41:L58)</f>
        <v>0</v>
      </c>
    </row>
    <row r="109" spans="2:17">
      <c r="D109" s="28" t="s">
        <v>172</v>
      </c>
      <c r="E109" s="28"/>
      <c r="F109" s="52"/>
      <c r="G109" s="29"/>
      <c r="H109" s="30"/>
      <c r="I109" s="31"/>
      <c r="J109" s="31"/>
      <c r="K109" s="31"/>
      <c r="L109" s="95">
        <f>SUM(J59:J66,J77:J84,J86)+SUM(M27:M106)</f>
        <v>1032</v>
      </c>
    </row>
    <row r="110" spans="2:17">
      <c r="E110" s="3"/>
      <c r="F110" s="3"/>
      <c r="G110" s="3"/>
      <c r="H110" s="3"/>
      <c r="I110" s="9"/>
      <c r="J110" s="9"/>
      <c r="K110" s="9"/>
      <c r="L110" s="3"/>
    </row>
    <row r="111" spans="2:17">
      <c r="C111" t="s">
        <v>173</v>
      </c>
      <c r="E111" s="3"/>
      <c r="F111" s="3"/>
      <c r="G111" s="3"/>
      <c r="H111" s="3"/>
      <c r="I111" s="9"/>
      <c r="J111" s="9"/>
      <c r="K111" s="9"/>
      <c r="L111" s="3"/>
    </row>
    <row r="112" spans="2:17">
      <c r="E112" s="3"/>
      <c r="F112" s="3"/>
      <c r="G112" s="3"/>
      <c r="H112" s="3"/>
      <c r="I112" s="9"/>
      <c r="J112" s="9"/>
      <c r="K112" s="9"/>
      <c r="L112" s="3"/>
    </row>
    <row r="113" spans="1:14">
      <c r="C113" s="55" t="s">
        <v>174</v>
      </c>
      <c r="E113" s="3"/>
      <c r="F113" s="3"/>
      <c r="G113" s="3"/>
      <c r="H113" s="3"/>
      <c r="I113" s="9"/>
      <c r="J113" s="9"/>
      <c r="K113" s="9"/>
      <c r="L113" s="3"/>
    </row>
    <row r="114" spans="1:14">
      <c r="C114" s="56" t="s">
        <v>175</v>
      </c>
      <c r="E114" s="3"/>
      <c r="F114" s="3"/>
      <c r="G114" s="3"/>
      <c r="H114" s="3"/>
      <c r="I114" s="9"/>
      <c r="J114" s="9"/>
      <c r="K114" s="9"/>
      <c r="L114" s="3"/>
    </row>
    <row r="115" spans="1:14">
      <c r="C115" s="57" t="s">
        <v>176</v>
      </c>
      <c r="E115" s="3"/>
      <c r="F115" s="3"/>
      <c r="G115" s="3"/>
      <c r="H115" s="3"/>
      <c r="I115" s="9"/>
      <c r="J115" s="9"/>
      <c r="K115" s="9"/>
      <c r="L115" s="3"/>
      <c r="N115" s="3"/>
    </row>
    <row r="116" spans="1:14">
      <c r="C116" s="57"/>
      <c r="E116" s="3"/>
      <c r="F116" s="3"/>
      <c r="G116" s="3"/>
      <c r="H116" s="3"/>
      <c r="I116" s="9"/>
      <c r="J116" s="9"/>
      <c r="K116" s="9"/>
      <c r="L116" s="3"/>
    </row>
    <row r="117" spans="1:14">
      <c r="C117" s="56" t="s">
        <v>177</v>
      </c>
      <c r="E117" s="3"/>
      <c r="F117" s="3"/>
      <c r="G117" s="3"/>
      <c r="H117" s="3"/>
      <c r="I117" s="9"/>
      <c r="J117" s="9"/>
      <c r="K117" s="9"/>
      <c r="L117" s="3"/>
    </row>
    <row r="118" spans="1:14">
      <c r="C118" s="57"/>
      <c r="E118" s="3"/>
      <c r="F118" s="3"/>
      <c r="G118" s="3"/>
      <c r="H118" s="3"/>
      <c r="I118" s="9"/>
      <c r="J118" s="9"/>
      <c r="K118" s="9"/>
      <c r="L118" s="3"/>
    </row>
    <row r="119" spans="1:14">
      <c r="C119" s="58"/>
      <c r="D119" s="62" t="s">
        <v>49</v>
      </c>
      <c r="E119" s="3" t="s">
        <v>178</v>
      </c>
      <c r="F119" s="3"/>
      <c r="G119" s="3"/>
      <c r="H119" s="3"/>
      <c r="I119" s="9"/>
      <c r="J119" s="9"/>
      <c r="K119" s="9"/>
      <c r="L119" s="3"/>
    </row>
    <row r="120" spans="1:14">
      <c r="D120" s="51" t="s">
        <v>118</v>
      </c>
      <c r="E120" s="56" t="s">
        <v>179</v>
      </c>
      <c r="F120" s="3"/>
      <c r="G120" s="3"/>
      <c r="H120" s="3"/>
      <c r="I120" s="9"/>
      <c r="J120" s="9"/>
      <c r="K120" s="9"/>
      <c r="L120" s="3"/>
    </row>
    <row r="121" spans="1:14">
      <c r="D121" s="50" t="s">
        <v>101</v>
      </c>
      <c r="E121" s="3" t="s">
        <v>180</v>
      </c>
      <c r="F121" s="3"/>
      <c r="G121" s="3"/>
      <c r="H121" s="3"/>
      <c r="I121" s="9"/>
      <c r="J121" s="9"/>
      <c r="K121" s="9"/>
      <c r="L121" s="3"/>
    </row>
    <row r="122" spans="1:14">
      <c r="E122" s="3"/>
      <c r="F122" s="3"/>
      <c r="G122" s="3"/>
      <c r="H122" s="3"/>
      <c r="I122" s="9"/>
      <c r="J122" s="9"/>
      <c r="K122" s="9"/>
      <c r="L122" s="3"/>
    </row>
    <row r="123" spans="1:14" s="8" customFormat="1" ht="18" customHeight="1">
      <c r="A123" s="41"/>
      <c r="B123" s="41"/>
      <c r="C123" s="42" t="s">
        <v>181</v>
      </c>
      <c r="D123" s="42"/>
      <c r="E123" s="43"/>
      <c r="F123" s="43"/>
      <c r="G123" s="43"/>
      <c r="H123" s="43"/>
      <c r="I123" s="43"/>
      <c r="J123" s="43"/>
      <c r="K123" s="43"/>
      <c r="L123" s="103" t="s">
        <v>182</v>
      </c>
      <c r="M123" s="8">
        <v>0.9</v>
      </c>
    </row>
    <row r="124" spans="1:14" s="8" customFormat="1" ht="18" customHeight="1">
      <c r="C124" s="3" t="s">
        <v>183</v>
      </c>
      <c r="D124" s="34"/>
      <c r="E124" s="35"/>
      <c r="F124" s="35"/>
      <c r="G124" s="35"/>
      <c r="H124" s="35"/>
      <c r="I124" s="35"/>
      <c r="J124" s="35"/>
      <c r="K124" s="35"/>
    </row>
    <row r="125" spans="1:14">
      <c r="C125" s="3" t="s">
        <v>184</v>
      </c>
      <c r="D125" s="3"/>
      <c r="E125" s="3"/>
      <c r="F125" s="3"/>
      <c r="G125" s="3"/>
      <c r="H125" s="3"/>
      <c r="I125" s="4"/>
      <c r="J125" s="4"/>
      <c r="K125" s="4"/>
      <c r="L125" s="3"/>
    </row>
    <row r="126" spans="1:14">
      <c r="C126" s="3" t="s">
        <v>185</v>
      </c>
      <c r="D126" s="3"/>
      <c r="E126" s="3"/>
      <c r="F126" s="3"/>
      <c r="G126" s="3"/>
      <c r="H126" s="3"/>
      <c r="I126" s="4"/>
      <c r="J126" s="4"/>
      <c r="K126" s="4"/>
      <c r="L126" s="3"/>
    </row>
    <row r="127" spans="1:14">
      <c r="C127" s="3"/>
      <c r="D127" s="3"/>
      <c r="E127" s="3"/>
      <c r="F127" s="3"/>
      <c r="G127" s="3"/>
      <c r="H127" s="3"/>
      <c r="I127" s="4"/>
      <c r="J127" s="4"/>
      <c r="K127" s="4"/>
      <c r="L127" s="3"/>
    </row>
    <row r="128" spans="1:14">
      <c r="C128" s="110" t="s">
        <v>186</v>
      </c>
      <c r="D128" s="110"/>
      <c r="E128" s="110"/>
      <c r="F128" s="110"/>
      <c r="G128" s="110"/>
      <c r="H128" s="110"/>
      <c r="I128" s="110"/>
      <c r="J128" s="110"/>
      <c r="K128" s="110"/>
      <c r="L128" s="110"/>
    </row>
    <row r="129" spans="5:12">
      <c r="F129" s="3"/>
      <c r="G129" s="3"/>
      <c r="H129" s="3"/>
      <c r="I129" s="4"/>
      <c r="J129" s="4"/>
      <c r="K129" s="4"/>
      <c r="L129" s="3"/>
    </row>
    <row r="130" spans="5:12">
      <c r="F130" s="3"/>
      <c r="G130" s="3"/>
      <c r="H130" s="3"/>
      <c r="I130" s="4"/>
      <c r="J130" s="4"/>
      <c r="K130" s="4"/>
      <c r="L130" s="3"/>
    </row>
    <row r="131" spans="5:12">
      <c r="F131" s="3"/>
      <c r="G131" s="3"/>
      <c r="H131" s="3"/>
      <c r="I131" s="4"/>
      <c r="J131" s="4"/>
      <c r="K131" s="4"/>
      <c r="L131" s="3"/>
    </row>
    <row r="132" spans="5:12">
      <c r="E132" s="3"/>
      <c r="F132" s="3"/>
      <c r="G132" s="3"/>
      <c r="H132" s="3"/>
      <c r="I132" s="4"/>
      <c r="J132" s="4"/>
      <c r="K132" s="4"/>
      <c r="L132" s="3"/>
    </row>
    <row r="133" spans="5:12">
      <c r="E133" s="3"/>
      <c r="F133" s="3"/>
      <c r="G133" s="3"/>
      <c r="H133" s="3"/>
      <c r="I133" s="4"/>
      <c r="J133" s="4"/>
      <c r="K133" s="4"/>
      <c r="L133" s="3"/>
    </row>
    <row r="134" spans="5:12">
      <c r="E134" s="3"/>
      <c r="F134" s="3"/>
      <c r="G134" s="3"/>
      <c r="H134" s="3"/>
      <c r="I134" s="4"/>
      <c r="J134" s="4"/>
      <c r="K134" s="4"/>
      <c r="L134" s="3"/>
    </row>
    <row r="135" spans="5:12">
      <c r="E135" s="3"/>
      <c r="F135" s="3"/>
      <c r="G135" s="3"/>
      <c r="H135" s="3"/>
      <c r="I135" s="4"/>
      <c r="J135" s="4"/>
      <c r="K135" s="4"/>
      <c r="L135" s="3"/>
    </row>
    <row r="136" spans="5:12">
      <c r="E136" s="3"/>
      <c r="F136" s="3"/>
      <c r="G136" s="3"/>
      <c r="H136" s="3"/>
      <c r="I136" s="4"/>
      <c r="J136" s="4"/>
      <c r="K136" s="4"/>
      <c r="L136" s="3"/>
    </row>
    <row r="137" spans="5:12">
      <c r="E137" s="3"/>
      <c r="F137" s="3"/>
      <c r="G137" s="3"/>
      <c r="H137" s="3"/>
      <c r="I137" s="4"/>
      <c r="J137" s="4"/>
      <c r="K137" s="4"/>
      <c r="L137" s="3"/>
    </row>
    <row r="138" spans="5:12">
      <c r="E138" s="3"/>
      <c r="F138" s="3"/>
      <c r="G138" s="3"/>
      <c r="H138" s="3"/>
      <c r="I138" s="4"/>
      <c r="J138" s="4"/>
      <c r="K138" s="4"/>
      <c r="L138" s="3"/>
    </row>
    <row r="139" spans="5:12">
      <c r="E139" s="3"/>
      <c r="F139" s="3"/>
      <c r="G139" s="3"/>
      <c r="H139" s="3"/>
      <c r="I139" s="4"/>
      <c r="J139" s="4"/>
      <c r="K139" s="4"/>
      <c r="L139" s="3"/>
    </row>
    <row r="140" spans="5:12">
      <c r="E140" s="3"/>
      <c r="F140" s="3"/>
      <c r="G140" s="3"/>
      <c r="H140" s="3"/>
      <c r="I140" s="4"/>
      <c r="J140" s="4"/>
      <c r="K140" s="4"/>
      <c r="L140" s="3"/>
    </row>
    <row r="141" spans="5:12">
      <c r="E141" s="3"/>
      <c r="F141" s="3"/>
      <c r="G141" s="3"/>
      <c r="H141" s="3"/>
      <c r="I141" s="4"/>
      <c r="J141" s="4"/>
      <c r="K141" s="4"/>
      <c r="L141" s="3"/>
    </row>
    <row r="142" spans="5:12">
      <c r="E142" s="3"/>
      <c r="F142" s="3"/>
      <c r="G142" s="3"/>
      <c r="H142" s="3"/>
      <c r="I142" s="4"/>
      <c r="J142" s="4"/>
      <c r="K142" s="4"/>
      <c r="L142" s="3"/>
    </row>
    <row r="143" spans="5:12">
      <c r="E143" s="3"/>
      <c r="F143" s="3"/>
      <c r="G143" s="3"/>
      <c r="H143" s="3"/>
      <c r="I143" s="4"/>
      <c r="J143" s="4"/>
      <c r="K143" s="4"/>
      <c r="L143" s="3"/>
    </row>
    <row r="144" spans="5:12">
      <c r="E144" s="3"/>
      <c r="F144" s="3"/>
      <c r="G144" s="3"/>
      <c r="H144" s="3"/>
      <c r="I144" s="4"/>
      <c r="J144" s="4"/>
      <c r="K144" s="4"/>
      <c r="L144" s="3"/>
    </row>
    <row r="145" spans="5:12">
      <c r="E145" s="3"/>
      <c r="F145" s="3"/>
      <c r="G145" s="3"/>
      <c r="H145" s="3"/>
      <c r="I145" s="4"/>
      <c r="J145" s="4"/>
      <c r="K145" s="4"/>
      <c r="L145" s="3"/>
    </row>
    <row r="146" spans="5:12">
      <c r="E146" s="3"/>
      <c r="F146" s="3"/>
      <c r="G146" s="3"/>
      <c r="H146" s="3"/>
      <c r="I146" s="4"/>
      <c r="J146" s="4"/>
      <c r="K146" s="4"/>
      <c r="L146" s="3"/>
    </row>
    <row r="147" spans="5:12">
      <c r="E147" s="3"/>
      <c r="F147" s="3"/>
      <c r="G147" s="3"/>
      <c r="H147" s="3"/>
      <c r="I147" s="4"/>
      <c r="J147" s="4"/>
      <c r="K147" s="4"/>
      <c r="L147" s="3"/>
    </row>
    <row r="148" spans="5:12">
      <c r="E148" s="3"/>
      <c r="F148" s="3"/>
      <c r="G148" s="3"/>
      <c r="H148" s="3"/>
      <c r="I148" s="4"/>
      <c r="J148" s="4"/>
      <c r="K148" s="4"/>
      <c r="L148" s="3"/>
    </row>
    <row r="149" spans="5:12">
      <c r="E149" s="3"/>
      <c r="F149" s="3"/>
      <c r="G149" s="3"/>
      <c r="H149" s="3"/>
      <c r="I149" s="4"/>
      <c r="J149" s="4"/>
      <c r="K149" s="4"/>
      <c r="L149" s="3"/>
    </row>
    <row r="150" spans="5:12">
      <c r="E150" s="3"/>
      <c r="F150" s="3"/>
      <c r="G150" s="3"/>
      <c r="H150" s="3"/>
      <c r="I150" s="4"/>
      <c r="J150" s="4"/>
      <c r="K150" s="4"/>
      <c r="L150" s="3"/>
    </row>
    <row r="151" spans="5:12">
      <c r="E151" s="3"/>
      <c r="F151" s="3"/>
      <c r="G151" s="3"/>
      <c r="H151" s="3"/>
      <c r="I151" s="4"/>
      <c r="J151" s="4"/>
      <c r="K151" s="4"/>
      <c r="L151" s="3"/>
    </row>
    <row r="152" spans="5:12">
      <c r="E152" s="3"/>
      <c r="F152" s="3"/>
      <c r="G152" s="3"/>
      <c r="H152" s="3"/>
      <c r="I152" s="4"/>
      <c r="J152" s="4"/>
      <c r="K152" s="4"/>
      <c r="L152" s="3"/>
    </row>
    <row r="153" spans="5:12">
      <c r="E153" s="3"/>
      <c r="F153" s="3"/>
      <c r="G153" s="3"/>
      <c r="H153" s="3"/>
      <c r="I153" s="4"/>
      <c r="J153" s="4"/>
      <c r="K153" s="4"/>
      <c r="L153" s="3"/>
    </row>
    <row r="154" spans="5:12">
      <c r="E154" s="3"/>
      <c r="F154" s="3"/>
      <c r="G154" s="3"/>
      <c r="H154" s="3"/>
      <c r="I154" s="4"/>
      <c r="J154" s="4"/>
      <c r="K154" s="4"/>
      <c r="L154" s="3"/>
    </row>
    <row r="155" spans="5:12">
      <c r="E155" s="3"/>
      <c r="F155" s="3"/>
      <c r="G155" s="3"/>
      <c r="H155" s="3"/>
      <c r="I155" s="4"/>
      <c r="J155" s="4"/>
      <c r="K155" s="4"/>
      <c r="L155" s="3"/>
    </row>
    <row r="156" spans="5:12">
      <c r="E156" s="3"/>
      <c r="F156" s="3"/>
      <c r="G156" s="3"/>
      <c r="H156" s="3"/>
      <c r="I156" s="4"/>
      <c r="J156" s="4"/>
      <c r="K156" s="4"/>
      <c r="L156" s="3"/>
    </row>
    <row r="157" spans="5:12">
      <c r="E157" s="3"/>
      <c r="F157" s="3"/>
      <c r="G157" s="3"/>
      <c r="H157" s="3"/>
      <c r="I157" s="4"/>
      <c r="J157" s="4"/>
      <c r="K157" s="4"/>
      <c r="L157" s="3"/>
    </row>
    <row r="158" spans="5:12">
      <c r="E158" s="3"/>
      <c r="F158" s="3"/>
      <c r="G158" s="3"/>
      <c r="H158" s="3"/>
      <c r="I158" s="4"/>
      <c r="J158" s="4"/>
      <c r="K158" s="4"/>
      <c r="L158" s="3"/>
    </row>
    <row r="159" spans="5:12">
      <c r="E159" s="3"/>
      <c r="F159" s="3"/>
      <c r="G159" s="3"/>
      <c r="H159" s="3"/>
      <c r="I159" s="4"/>
      <c r="J159" s="4"/>
      <c r="K159" s="4"/>
      <c r="L159" s="3"/>
    </row>
    <row r="160" spans="5:12">
      <c r="E160" s="3"/>
      <c r="F160" s="3"/>
      <c r="G160" s="3"/>
      <c r="H160" s="3"/>
      <c r="I160" s="4"/>
      <c r="J160" s="4"/>
      <c r="K160" s="4"/>
      <c r="L160" s="3"/>
    </row>
    <row r="161" spans="5:12">
      <c r="E161" s="3"/>
      <c r="F161" s="3"/>
      <c r="G161" s="3"/>
      <c r="H161" s="3"/>
      <c r="I161" s="4"/>
      <c r="J161" s="4"/>
      <c r="K161" s="4"/>
      <c r="L161" s="3"/>
    </row>
    <row r="162" spans="5:12">
      <c r="E162" s="3"/>
      <c r="F162" s="3"/>
      <c r="G162" s="3"/>
      <c r="H162" s="3"/>
      <c r="I162" s="4"/>
      <c r="J162" s="4"/>
      <c r="K162" s="4"/>
      <c r="L162" s="3"/>
    </row>
    <row r="163" spans="5:12">
      <c r="L163" s="3"/>
    </row>
    <row r="164" spans="5:12">
      <c r="L164" s="3"/>
    </row>
    <row r="165" spans="5:12">
      <c r="L165" s="3"/>
    </row>
    <row r="166" spans="5:12">
      <c r="L166" s="3"/>
    </row>
  </sheetData>
  <sheetProtection algorithmName="SHA-512" hashValue="Brj/cc+2N7LzDIkOC1mBz9XqmYWCAZQv6WsHK1o7iR5tMJYPgE0aR+TOEiaCSXeTGutRtNe/uTvgm0CHua3AnQ==" saltValue="Th+G8ZToPpJOI8Sbr1qGIQ==" spinCount="100000" sheet="1" selectLockedCells="1"/>
  <mergeCells count="33">
    <mergeCell ref="D35:G35"/>
    <mergeCell ref="D36:G36"/>
    <mergeCell ref="C128:L128"/>
    <mergeCell ref="C14:E14"/>
    <mergeCell ref="H14:L14"/>
    <mergeCell ref="C24:L24"/>
    <mergeCell ref="D60:G60"/>
    <mergeCell ref="D64:G64"/>
    <mergeCell ref="D65:G65"/>
    <mergeCell ref="D66:G66"/>
    <mergeCell ref="D67:G67"/>
    <mergeCell ref="D68:G68"/>
    <mergeCell ref="D69:G69"/>
    <mergeCell ref="D70:G70"/>
    <mergeCell ref="D71:G71"/>
    <mergeCell ref="D72:G72"/>
    <mergeCell ref="E1:I1"/>
    <mergeCell ref="E2:I2"/>
    <mergeCell ref="E5:L5"/>
    <mergeCell ref="C9:E9"/>
    <mergeCell ref="H9:L9"/>
    <mergeCell ref="D73:G73"/>
    <mergeCell ref="D74:G74"/>
    <mergeCell ref="D75:G75"/>
    <mergeCell ref="D77:G77"/>
    <mergeCell ref="D78:G78"/>
    <mergeCell ref="D84:G84"/>
    <mergeCell ref="D100:G100"/>
    <mergeCell ref="D79:G79"/>
    <mergeCell ref="D80:G80"/>
    <mergeCell ref="D81:G81"/>
    <mergeCell ref="D82:G82"/>
    <mergeCell ref="D83:G83"/>
  </mergeCells>
  <phoneticPr fontId="68" type="noConversion"/>
  <conditionalFormatting sqref="C28:C37 C39:C106">
    <cfRule type="cellIs" dxfId="0" priority="1" operator="notEqual">
      <formula>B28</formula>
    </cfRule>
  </conditionalFormatting>
  <hyperlinks>
    <hyperlink ref="C115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8</xdr:col>
                    <xdr:colOff>9525</xdr:colOff>
                    <xdr:row>13</xdr:row>
                    <xdr:rowOff>581025</xdr:rowOff>
                  </from>
                  <to>
                    <xdr:col>8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581025</xdr:rowOff>
                  </from>
                  <to>
                    <xdr:col>3</xdr:col>
                    <xdr:colOff>219075</xdr:colOff>
                    <xdr:row>15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10DC41-2A0F-49C2-BE9B-EA54D6653641}"/>
</file>

<file path=customXml/itemProps2.xml><?xml version="1.0" encoding="utf-8"?>
<ds:datastoreItem xmlns:ds="http://schemas.openxmlformats.org/officeDocument/2006/customXml" ds:itemID="{BD963294-A599-4567-AF80-722478A87E30}"/>
</file>

<file path=customXml/itemProps3.xml><?xml version="1.0" encoding="utf-8"?>
<ds:datastoreItem xmlns:ds="http://schemas.openxmlformats.org/officeDocument/2006/customXml" ds:itemID="{0984FD3F-4C40-41D9-9E19-4E3CB4AAF2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2026-03-27T09:58:49Z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