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anoma.sharepoint.com/sites/VANIN-BAO/Gedeelde documenten/Commercieel/Prijs/Prijslijsten en bruikleencontracten/2026/Prijslijsten/"/>
    </mc:Choice>
  </mc:AlternateContent>
  <xr:revisionPtr revIDLastSave="0" documentId="8_{51BBA598-5A42-4678-8440-C0C72FADFCBB}" xr6:coauthVersionLast="47" xr6:coauthVersionMax="47" xr10:uidLastSave="{00000000-0000-0000-0000-000000000000}"/>
  <bookViews>
    <workbookView xWindow="-120" yWindow="-120" windowWidth="29040" windowHeight="17520" xr2:uid="{459218F0-2471-4678-B11C-2B760E87C286}"/>
  </bookViews>
  <sheets>
    <sheet name="Zoufff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77" i="1" l="1"/>
  <c r="B55" i="1"/>
  <c r="B78" i="1"/>
  <c r="B79" i="1"/>
  <c r="B80" i="1"/>
  <c r="C80" i="1" s="1"/>
  <c r="B81" i="1"/>
  <c r="B75" i="1"/>
  <c r="B74" i="1"/>
  <c r="B72" i="1"/>
  <c r="B44" i="1"/>
  <c r="B46" i="1"/>
  <c r="C46" i="1" s="1"/>
  <c r="B47" i="1"/>
  <c r="C47" i="1" s="1"/>
  <c r="B48" i="1"/>
  <c r="C48" i="1" s="1"/>
  <c r="B49" i="1"/>
  <c r="C49" i="1" s="1"/>
  <c r="B50" i="1"/>
  <c r="C50" i="1" s="1"/>
  <c r="B51" i="1"/>
  <c r="C51" i="1" s="1"/>
  <c r="B52" i="1"/>
  <c r="B53" i="1"/>
  <c r="B57" i="1"/>
  <c r="C57" i="1" s="1"/>
  <c r="B58" i="1"/>
  <c r="B59" i="1"/>
  <c r="B56" i="1"/>
  <c r="L67" i="1" l="1"/>
  <c r="M67" i="1" s="1"/>
  <c r="L68" i="1"/>
  <c r="M68" i="1" s="1"/>
  <c r="L69" i="1"/>
  <c r="M69" i="1" s="1"/>
  <c r="L70" i="1"/>
  <c r="M70" i="1" s="1"/>
  <c r="L66" i="1"/>
  <c r="M66" i="1" s="1"/>
  <c r="L39" i="1"/>
  <c r="M39" i="1" s="1"/>
  <c r="L40" i="1"/>
  <c r="M40" i="1" s="1"/>
  <c r="L41" i="1"/>
  <c r="M41" i="1" s="1"/>
  <c r="L42" i="1"/>
  <c r="M42" i="1" s="1"/>
  <c r="L38" i="1"/>
  <c r="M38" i="1" s="1"/>
  <c r="C78" i="1" l="1"/>
  <c r="L80" i="1"/>
  <c r="M80" i="1" s="1"/>
  <c r="C81" i="1"/>
  <c r="C74" i="1"/>
  <c r="C72" i="1"/>
  <c r="B71" i="1"/>
  <c r="C71" i="1" s="1"/>
  <c r="C44" i="1"/>
  <c r="C55" i="1"/>
  <c r="C56" i="1"/>
  <c r="L57" i="1"/>
  <c r="M57" i="1" s="1"/>
  <c r="C58" i="1"/>
  <c r="C59" i="1"/>
  <c r="L47" i="1"/>
  <c r="M47" i="1" s="1"/>
  <c r="L48" i="1"/>
  <c r="M48" i="1" s="1"/>
  <c r="L49" i="1"/>
  <c r="M49" i="1" s="1"/>
  <c r="L50" i="1"/>
  <c r="M50" i="1" s="1"/>
  <c r="L51" i="1"/>
  <c r="M51" i="1" s="1"/>
  <c r="C52" i="1"/>
  <c r="C53" i="1"/>
  <c r="L46" i="1"/>
  <c r="M46" i="1" s="1"/>
  <c r="B64" i="1"/>
  <c r="C64" i="1" s="1"/>
  <c r="B43" i="1"/>
  <c r="C43" i="1" s="1"/>
  <c r="B36" i="1"/>
  <c r="C36" i="1" s="1"/>
  <c r="L74" i="1" l="1"/>
  <c r="M74" i="1" s="1"/>
  <c r="L81" i="1"/>
  <c r="M81" i="1" s="1"/>
  <c r="L78" i="1"/>
  <c r="M78" i="1" s="1"/>
  <c r="L55" i="1"/>
  <c r="M55" i="1" s="1"/>
  <c r="L53" i="1"/>
  <c r="M53" i="1" s="1"/>
  <c r="L52" i="1"/>
  <c r="M52" i="1" s="1"/>
  <c r="L59" i="1"/>
  <c r="M59" i="1" s="1"/>
  <c r="L58" i="1"/>
  <c r="M58" i="1" s="1"/>
  <c r="L56" i="1"/>
  <c r="M56" i="1" s="1"/>
  <c r="L64" i="1"/>
  <c r="M64" i="1" s="1"/>
  <c r="L71" i="1"/>
  <c r="M71" i="1" s="1"/>
  <c r="L72" i="1"/>
  <c r="M72" i="1" s="1"/>
  <c r="L43" i="1"/>
  <c r="M43" i="1" s="1"/>
  <c r="L44" i="1"/>
  <c r="M44" i="1" s="1"/>
  <c r="L36" i="1"/>
  <c r="M36" i="1" s="1"/>
  <c r="C75" i="1"/>
  <c r="C79" i="1"/>
  <c r="C77" i="1"/>
  <c r="L75" i="1" l="1"/>
  <c r="M75" i="1" s="1"/>
  <c r="L77" i="1"/>
  <c r="M77" i="1"/>
  <c r="L79" i="1"/>
  <c r="M79" i="1" s="1"/>
  <c r="L85" i="1"/>
  <c r="L86" i="1" l="1"/>
  <c r="L84" i="1"/>
</calcChain>
</file>

<file path=xl/sharedStrings.xml><?xml version="1.0" encoding="utf-8"?>
<sst xmlns="http://schemas.openxmlformats.org/spreadsheetml/2006/main" count="158" uniqueCount="120">
  <si>
    <t>PRIJSLIJST 2026</t>
  </si>
  <si>
    <t xml:space="preserve"> Dit is een prijslijst en geen bestelformulier. Bestellen kan via de webshop.www.vanin.be</t>
  </si>
  <si>
    <t>Gegevens school:</t>
  </si>
  <si>
    <t>vanin2026</t>
  </si>
  <si>
    <t>STAP 1: Geef aan voor hoeveel leerlingen en klassen uw school wilt bestellen</t>
  </si>
  <si>
    <r>
      <t>Mijn school heeft per leerjaar het volgende aantal LEERLINGEN</t>
    </r>
    <r>
      <rPr>
        <b/>
        <sz val="8"/>
        <rFont val="Calibri"/>
        <family val="2"/>
        <scheme val="minor"/>
      </rPr>
      <t xml:space="preserve"> (alleen voor de leerjaren waarvoor uw school wenst te bestellen)</t>
    </r>
    <r>
      <rPr>
        <b/>
        <sz val="12"/>
        <rFont val="Calibri"/>
        <family val="2"/>
        <scheme val="minor"/>
      </rPr>
      <t>.</t>
    </r>
  </si>
  <si>
    <r>
      <t xml:space="preserve">Mijn school heeft per leerjaar het volgende aantal KLASSEN </t>
    </r>
    <r>
      <rPr>
        <b/>
        <sz val="8"/>
        <rFont val="Calibri"/>
        <family val="2"/>
        <scheme val="minor"/>
      </rPr>
      <t>(alleen voor de leerjaren waarvoor uw school wenst te bestellen)</t>
    </r>
    <r>
      <rPr>
        <b/>
        <sz val="12"/>
        <rFont val="Calibri"/>
        <family val="2"/>
        <scheme val="minor"/>
      </rPr>
      <t>.</t>
    </r>
  </si>
  <si>
    <t xml:space="preserve"> - leerjaar 5:</t>
  </si>
  <si>
    <t xml:space="preserve"> - leerjaar 6:</t>
  </si>
  <si>
    <t>STAP 2: FACULTATIEF: Duid aan wat u NIET wilt bestellen</t>
  </si>
  <si>
    <r>
      <t>Mijn school wenst GEEN facultatief materiaal te bestellen voor de volgende leerjaren</t>
    </r>
    <r>
      <rPr>
        <b/>
        <sz val="8"/>
        <rFont val="Calibri"/>
        <family val="2"/>
        <scheme val="minor"/>
      </rPr>
      <t xml:space="preserve"> (=groeiboek, flitskaarten, klaspop, wandplaten, kalenders, beloningstickers</t>
    </r>
    <r>
      <rPr>
        <b/>
        <i/>
        <sz val="8"/>
        <rFont val="Calibri"/>
        <family val="2"/>
        <scheme val="minor"/>
      </rPr>
      <t>)</t>
    </r>
  </si>
  <si>
    <r>
      <t xml:space="preserve">Mijn school wenst GEEN materialen te bestellen die ook in de betalende Bingel-licentie zit </t>
    </r>
    <r>
      <rPr>
        <b/>
        <sz val="8"/>
        <rFont val="Calibri"/>
        <family val="2"/>
        <scheme val="minor"/>
      </rPr>
      <t>(=Handleiding, flitskaarten, correctiesleutel)</t>
    </r>
  </si>
  <si>
    <t>STAP 3: De totale prijs wordt automatisch berekend. Breng manueel wijzgingen aan indien gewenst.</t>
  </si>
  <si>
    <r>
      <t xml:space="preserve">START JOUW SCHOOL IN 2026 MET ZOUFFF 5? PROFITEER DAN VAN ONS </t>
    </r>
    <r>
      <rPr>
        <b/>
        <u/>
        <sz val="11"/>
        <color theme="1"/>
        <rFont val="Calibri"/>
        <family val="2"/>
        <scheme val="minor"/>
      </rPr>
      <t>EXCLUSIEF STARTVOORDEEL</t>
    </r>
    <r>
      <rPr>
        <b/>
        <sz val="11"/>
        <color theme="1"/>
        <rFont val="Calibri"/>
        <family val="2"/>
        <scheme val="minor"/>
      </rPr>
      <t>:</t>
    </r>
  </si>
  <si>
    <r>
      <rPr>
        <sz val="11"/>
        <color rgb="FF000000"/>
        <rFont val="Calibri"/>
        <family val="2"/>
        <scheme val="minor"/>
      </rPr>
      <t xml:space="preserve">   - 1 </t>
    </r>
    <r>
      <rPr>
        <b/>
        <sz val="11"/>
        <color rgb="FF000000"/>
        <rFont val="Calibri"/>
        <family val="2"/>
        <scheme val="minor"/>
      </rPr>
      <t>GRATIS HANDLEIDING</t>
    </r>
    <r>
      <rPr>
        <sz val="11"/>
        <color rgb="FF000000"/>
        <rFont val="Calibri"/>
        <family val="2"/>
        <scheme val="minor"/>
      </rPr>
      <t xml:space="preserve"> van elk livre du professeur (A-D), EXTRA HANDLEIDINGEN AAN </t>
    </r>
    <r>
      <rPr>
        <b/>
        <sz val="11"/>
        <color rgb="FF000000"/>
        <rFont val="Calibri"/>
        <family val="2"/>
        <scheme val="minor"/>
      </rPr>
      <t>50% KORTING</t>
    </r>
  </si>
  <si>
    <r>
      <rPr>
        <sz val="11"/>
        <color rgb="FF000000"/>
        <rFont val="Calibri"/>
        <family val="2"/>
        <scheme val="minor"/>
      </rPr>
      <t xml:space="preserve">   - 1 </t>
    </r>
    <r>
      <rPr>
        <b/>
        <sz val="11"/>
        <color rgb="FF000000"/>
        <rFont val="Calibri"/>
        <family val="2"/>
        <scheme val="minor"/>
      </rPr>
      <t>GRATIS SET WANDPLATEN</t>
    </r>
    <r>
      <rPr>
        <sz val="11"/>
        <color rgb="FF000000"/>
        <rFont val="Calibri"/>
        <family val="2"/>
        <scheme val="minor"/>
      </rPr>
      <t xml:space="preserve">, EXTRA WANDPLATEN AAN </t>
    </r>
    <r>
      <rPr>
        <b/>
        <sz val="11"/>
        <color rgb="FF000000"/>
        <rFont val="Calibri"/>
        <family val="2"/>
        <scheme val="minor"/>
      </rPr>
      <t>50% KORTING</t>
    </r>
  </si>
  <si>
    <r>
      <rPr>
        <sz val="11"/>
        <color rgb="FF000000"/>
        <rFont val="Calibri"/>
        <family val="2"/>
        <scheme val="minor"/>
      </rPr>
      <t xml:space="preserve">   - 7 </t>
    </r>
    <r>
      <rPr>
        <b/>
        <sz val="11"/>
        <color rgb="FF000000"/>
        <rFont val="Calibri"/>
        <family val="2"/>
        <scheme val="minor"/>
      </rPr>
      <t>GRATIS</t>
    </r>
    <r>
      <rPr>
        <sz val="11"/>
        <color rgb="FF000000"/>
        <rFont val="Calibri"/>
        <family val="2"/>
        <scheme val="minor"/>
      </rPr>
      <t xml:space="preserve"> </t>
    </r>
    <r>
      <rPr>
        <b/>
        <sz val="11"/>
        <color rgb="FF000000"/>
        <rFont val="Calibri"/>
        <family val="2"/>
        <scheme val="minor"/>
      </rPr>
      <t xml:space="preserve">CORRECTIESLEUTELS </t>
    </r>
    <r>
      <rPr>
        <sz val="11"/>
        <color rgb="FF000000"/>
        <rFont val="Calibri"/>
        <family val="2"/>
        <scheme val="minor"/>
      </rPr>
      <t xml:space="preserve">van elk cahier (A-D), EXTRA CORRECTIESLEUTELS AAN </t>
    </r>
    <r>
      <rPr>
        <b/>
        <sz val="11"/>
        <color rgb="FF000000"/>
        <rFont val="Calibri"/>
        <family val="2"/>
        <scheme val="minor"/>
      </rPr>
      <t>50% KORTING</t>
    </r>
    <r>
      <rPr>
        <sz val="11"/>
        <color rgb="FF000000"/>
        <rFont val="Calibri"/>
        <family val="2"/>
        <scheme val="minor"/>
      </rPr>
      <t xml:space="preserve">  </t>
    </r>
  </si>
  <si>
    <t xml:space="preserve">   - 50% KORTING OP DE OPZOEKBOEKEN - KIT DE SURVIE</t>
  </si>
  <si>
    <t>START JOUW SCHOOL IN 2026 MET LEERJAAR 5? 
DAN GELDEN DEZE VOORWAARDEN OOK VOOR LEERJAAR 6 ZODRA DIT BESCHIKBAAR IS IN 2027.</t>
  </si>
  <si>
    <r>
      <t xml:space="preserve">DE GRATIS MATERIALEN MOET JE IN ONDERSTAANDE LIJST NIET AANDUIDEN. GEEF AAN WELKE MATERIALEN JE GRATIS WILT ONTVANGEN OP </t>
    </r>
    <r>
      <rPr>
        <b/>
        <u/>
        <sz val="11"/>
        <color theme="1"/>
        <rFont val="Calibri"/>
        <family val="2"/>
        <scheme val="minor"/>
      </rPr>
      <t>VANIN.BE/OVERSTAP</t>
    </r>
    <r>
      <rPr>
        <b/>
        <sz val="11"/>
        <color theme="1"/>
        <rFont val="Calibri"/>
        <family val="2"/>
        <scheme val="minor"/>
      </rPr>
      <t>. DAN BEZORGT VAN IN DE GRATIS MATERIALEN RECHTSTREEKS AAN DE SCHOOL. DE ANDERE MATERIALEN BESTEL JE VIA DE VAN IN-WEBSHOP OF VIA JE DISTRIBUTEUR.</t>
    </r>
  </si>
  <si>
    <r>
      <t xml:space="preserve">ZOUFFF! LEERJAAR 5 IS DE </t>
    </r>
    <r>
      <rPr>
        <b/>
        <u/>
        <sz val="11"/>
        <color theme="1"/>
        <rFont val="Calibri"/>
        <family val="2"/>
        <scheme val="minor"/>
      </rPr>
      <t>GEWIJZIGDE VERSIE</t>
    </r>
    <r>
      <rPr>
        <b/>
        <sz val="11"/>
        <color theme="1"/>
        <rFont val="Calibri"/>
        <family val="2"/>
        <scheme val="minor"/>
      </rPr>
      <t xml:space="preserve"> DIE AANGEPAST IS AAN DE NIEUWE MINIMUMDOELEN EN LEERPLANNEN</t>
    </r>
  </si>
  <si>
    <t>Aantal</t>
  </si>
  <si>
    <t>Bestelnummer</t>
  </si>
  <si>
    <t>Prijs in euro</t>
  </si>
  <si>
    <t>korting</t>
  </si>
  <si>
    <t>Totaal in euro</t>
  </si>
  <si>
    <t>waarde korting</t>
  </si>
  <si>
    <t>LEERJAAR 5</t>
  </si>
  <si>
    <t>Leerlingenmateriaal</t>
  </si>
  <si>
    <t xml:space="preserve">  Zoufff! 5 - pakket cahier A-D + Bingel</t>
  </si>
  <si>
    <t>978-94-651-4574-7</t>
  </si>
  <si>
    <t>∞</t>
  </si>
  <si>
    <t xml:space="preserve"> Indien je geen pakket bestelt, kan je de verschillende onderdelen van het pakket ook afzonderlijk bestellen </t>
  </si>
  <si>
    <t xml:space="preserve">  Zoufff! 5 - licentie Bingel</t>
  </si>
  <si>
    <t>978-94-651-4564-8</t>
  </si>
  <si>
    <t xml:space="preserve">  Zoufff! 5 - cahier A</t>
  </si>
  <si>
    <t>978-94-651-4560-0</t>
  </si>
  <si>
    <t xml:space="preserve">  Zoufff! 5 - cahier B</t>
  </si>
  <si>
    <t>978-94-651-4561-7</t>
  </si>
  <si>
    <t xml:space="preserve">  Zoufff! 5 - cahier C</t>
  </si>
  <si>
    <t>978-94-651-4562-4</t>
  </si>
  <si>
    <t xml:space="preserve">  Zoufff! 5 - cahier D</t>
  </si>
  <si>
    <t>978-94-651-4563-1</t>
  </si>
  <si>
    <t xml:space="preserve">  Zoufff! 5 - opzoekboek - kit de survie</t>
  </si>
  <si>
    <t>978-94-651-4573-0</t>
  </si>
  <si>
    <t xml:space="preserve">  Zoufff! 5 - Parcours groeiboek</t>
  </si>
  <si>
    <t>978-94-647-0028-2</t>
  </si>
  <si>
    <t>±</t>
  </si>
  <si>
    <t>Leerkrachtenmateriaal</t>
  </si>
  <si>
    <t xml:space="preserve">  Zoufff! 5 - handleiding - livre du professeur A</t>
  </si>
  <si>
    <t>978-94-651-4569-3</t>
  </si>
  <si>
    <t>B</t>
  </si>
  <si>
    <t xml:space="preserve">  Zoufff! 5 - handleiding - livre du professeur B</t>
  </si>
  <si>
    <t>978-94-651-4570-9</t>
  </si>
  <si>
    <t xml:space="preserve">  Zoufff! 5 - handleiding - livre du professeur C</t>
  </si>
  <si>
    <t>978-94-651-4571-6</t>
  </si>
  <si>
    <t xml:space="preserve">  Zoufff! 5 - handleiding - livre du professeur D</t>
  </si>
  <si>
    <t>978-94-651-4572-3</t>
  </si>
  <si>
    <t xml:space="preserve">  Zoufff! 5 - correctiesleutel A</t>
  </si>
  <si>
    <t>978-94-651-4565-5</t>
  </si>
  <si>
    <t xml:space="preserve">  Zoufff! 5 - correctiesleutel B</t>
  </si>
  <si>
    <t>978-94-651-4566-2</t>
  </si>
  <si>
    <t xml:space="preserve">  Zoufff! 5 - correctiesleutel C</t>
  </si>
  <si>
    <t>978-94-651-4567-9</t>
  </si>
  <si>
    <t xml:space="preserve">  Zoufff! 5 - correctiesleutel D</t>
  </si>
  <si>
    <t>978-94-651-4568-6</t>
  </si>
  <si>
    <t>Klasmateriaal</t>
  </si>
  <si>
    <t xml:space="preserve">  Zoufff! 5 - flitskaarten</t>
  </si>
  <si>
    <t>978-94-641-7689-6</t>
  </si>
  <si>
    <t xml:space="preserve">  Zoufff! - klaspop René(e)</t>
  </si>
  <si>
    <t>978-94-647-0763-2</t>
  </si>
  <si>
    <t xml:space="preserve">  Zoufff! 5 - wandplaten</t>
  </si>
  <si>
    <t>978-94-651-4234-0</t>
  </si>
  <si>
    <t xml:space="preserve">  Zoufff! 5 - scheurkalender</t>
  </si>
  <si>
    <t>978-94-641-7835-7</t>
  </si>
  <si>
    <t xml:space="preserve">  Zoufff! - beloningsstickers</t>
  </si>
  <si>
    <t>978-94-647-0154-8</t>
  </si>
  <si>
    <r>
      <t xml:space="preserve">ZOUFFF! LEERJAAR 6 IS DE </t>
    </r>
    <r>
      <rPr>
        <b/>
        <u/>
        <sz val="11"/>
        <color theme="1"/>
        <rFont val="Calibri"/>
        <family val="2"/>
        <scheme val="minor"/>
      </rPr>
      <t>NIET-GEWIJZIGDE VERSIE</t>
    </r>
    <r>
      <rPr>
        <b/>
        <sz val="11"/>
        <color theme="1"/>
        <rFont val="Calibri"/>
        <family val="2"/>
        <scheme val="minor"/>
      </rPr>
      <t>. ZOUFFF! LEERJAAR 6 WORDT IN 2027 AANGEPAST AAN DE NIEUWE LEERPLANNEN EN MINIMUMDOELEN</t>
    </r>
  </si>
  <si>
    <t>LEERJAAR 6</t>
  </si>
  <si>
    <t xml:space="preserve">  Zoufff! 6 - pakket cahier E-H + Bingel Max</t>
  </si>
  <si>
    <t>978-94-651-4113-8</t>
  </si>
  <si>
    <t xml:space="preserve">  Zoufff! - Bingel Max leerjaar 6</t>
  </si>
  <si>
    <t>978-94-641-7691-9</t>
  </si>
  <si>
    <t xml:space="preserve">  Zoufff! - cahier E leerjaar 6</t>
  </si>
  <si>
    <t>978-94-651-4185-5</t>
  </si>
  <si>
    <t xml:space="preserve">  Zoufff! - cahier F leerjaar 6</t>
  </si>
  <si>
    <t>978-94-651-4186-2</t>
  </si>
  <si>
    <t xml:space="preserve">  Zoufff! - cahier G leerjaar 6</t>
  </si>
  <si>
    <t>978-94-651-4187-9</t>
  </si>
  <si>
    <t xml:space="preserve">  Zoufff! - cahier H leerjaar 6</t>
  </si>
  <si>
    <t>978-94-651-4188-6</t>
  </si>
  <si>
    <t xml:space="preserve">  Zoufff! - kit de survie opzoekboek leerjaar 6</t>
  </si>
  <si>
    <t>978-94-647-0030-5</t>
  </si>
  <si>
    <t xml:space="preserve">  Zoufff! - Parcours groeiboek leerjaar 6</t>
  </si>
  <si>
    <t>978-94-647-0027-5</t>
  </si>
  <si>
    <t xml:space="preserve">  Zoufff! - handleiding leerjaar 6</t>
  </si>
  <si>
    <t>978-94-641-7688-9</t>
  </si>
  <si>
    <t xml:space="preserve">  Zoufff! - correctiesleutel leerjaar 6</t>
  </si>
  <si>
    <t>978-94-647-0032-9</t>
  </si>
  <si>
    <t xml:space="preserve">  Zoufff! - flitskaarten leerjaar 6</t>
  </si>
  <si>
    <t>978-94-647-0451-8</t>
  </si>
  <si>
    <t xml:space="preserve">  Zoufff! - wandplaten leerjaar 6</t>
  </si>
  <si>
    <t>978-94-651-4235-7</t>
  </si>
  <si>
    <t xml:space="preserve">  Zoufff! - scheurkalender leerjaar 6</t>
  </si>
  <si>
    <t>978-94-641-7836-4</t>
  </si>
  <si>
    <t>TOTALE PRIJS INCL. KORTING</t>
  </si>
  <si>
    <t xml:space="preserve">   -&gt; JAARLIJKSE PRIJS (obv prijzen 2026)</t>
  </si>
  <si>
    <t xml:space="preserve">   -&gt; WAARDE KORTING EN GRATIS MATERIAAL IN 2026</t>
  </si>
  <si>
    <t>Digitale ondersteuning bij ZOUFFF! via Bingel</t>
  </si>
  <si>
    <t>Meer informatie over de Bingel-licenties vind je op:</t>
  </si>
  <si>
    <t>www.vanin.be/bingel/licenties</t>
  </si>
  <si>
    <t>Bij de aankoop van een standaardpakket of aparte licentie, wordt de Bingel-licentie automatisch voor de school opengezet.</t>
  </si>
  <si>
    <t>volledig leerlingenpakket jaarlijks te bestellen</t>
  </si>
  <si>
    <t>mag je bestellen maar zit ook in de Bingel-licentie</t>
  </si>
  <si>
    <t>facultatief</t>
  </si>
  <si>
    <t>STAP 4: bestellen doe je via de webshop www.vanin.be (dit is een prijslijst en geen bestelformulier)</t>
  </si>
  <si>
    <t>versie 18 feb 2026</t>
  </si>
  <si>
    <t xml:space="preserve">   Prijzen zijn geldig tot 31 december 2026 en zijn inclusief BTW en exclusief administratie- en portkosten. </t>
  </si>
  <si>
    <t xml:space="preserve">   De materialen worden gefactureerd aan de catalogusprijs geldig op facturatiedatum. Dit is een indicatieve offerte.</t>
  </si>
  <si>
    <t>Uitgeverij VAN IN - Nijverheidsstraat 92/5 - 2160 Wommelgem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</si>
</sst>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 [$€-413]\ * #,##0.00_ ;_ [$€-413]\ * \-#,##0.00_ ;_ [$€-413]\ * &quot;-&quot;??_ ;_ @_ "/>
    <numFmt numFmtId="165" formatCode="0;\-0;;@"/>
  </numFmts>
  <fonts count="34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name val="Calibri"/>
      <family val="2"/>
      <scheme val="minor"/>
    </font>
    <font>
      <b/>
      <sz val="8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i/>
      <sz val="8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rgb="FF0000FF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20"/>
      <color rgb="FF000000"/>
      <name val="Calibri"/>
      <family val="2"/>
      <scheme val="minor"/>
    </font>
    <font>
      <i/>
      <sz val="10"/>
      <color theme="1"/>
      <name val="Calibri"/>
      <family val="2"/>
      <scheme val="minor"/>
    </font>
    <font>
      <i/>
      <sz val="10"/>
      <name val="Calibri"/>
      <family val="2"/>
      <scheme val="minor"/>
    </font>
    <font>
      <sz val="10"/>
      <color theme="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u/>
      <sz val="10"/>
      <color theme="1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i/>
      <sz val="11"/>
      <color theme="0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B1A0C7"/>
        <bgColor rgb="FF000000"/>
      </patternFill>
    </fill>
    <fill>
      <patternFill patternType="solid">
        <fgColor rgb="FF92D050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C00000"/>
        <bgColor indexed="64"/>
      </patternFill>
    </fill>
  </fills>
  <borders count="19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14" fillId="6" borderId="1" applyNumberFormat="0" applyProtection="0">
      <alignment horizontal="left" vertical="center" indent="1"/>
    </xf>
    <xf numFmtId="9" fontId="29" fillId="0" borderId="0" applyFont="0" applyFill="0" applyBorder="0" applyAlignment="0" applyProtection="0"/>
  </cellStyleXfs>
  <cellXfs count="115">
    <xf numFmtId="0" fontId="0" fillId="0" borderId="0" xfId="0"/>
    <xf numFmtId="4" fontId="0" fillId="0" borderId="0" xfId="0" applyNumberFormat="1" applyAlignment="1">
      <alignment horizontal="right"/>
    </xf>
    <xf numFmtId="0" fontId="5" fillId="0" borderId="0" xfId="0" applyFont="1" applyAlignment="1">
      <alignment horizontal="center"/>
    </xf>
    <xf numFmtId="0" fontId="3" fillId="2" borderId="0" xfId="0" applyFont="1" applyFill="1"/>
    <xf numFmtId="0" fontId="1" fillId="2" borderId="0" xfId="0" applyFont="1" applyFill="1"/>
    <xf numFmtId="0" fontId="6" fillId="2" borderId="0" xfId="0" applyFont="1" applyFill="1" applyAlignment="1">
      <alignment horizontal="center"/>
    </xf>
    <xf numFmtId="0" fontId="3" fillId="0" borderId="0" xfId="0" applyFont="1"/>
    <xf numFmtId="0" fontId="7" fillId="0" borderId="0" xfId="0" applyFont="1"/>
    <xf numFmtId="0" fontId="9" fillId="0" borderId="0" xfId="0" applyFont="1"/>
    <xf numFmtId="0" fontId="12" fillId="5" borderId="0" xfId="0" applyFont="1" applyFill="1" applyAlignment="1">
      <alignment horizontal="left" wrapText="1"/>
    </xf>
    <xf numFmtId="0" fontId="2" fillId="3" borderId="0" xfId="0" applyFont="1" applyFill="1" applyAlignment="1">
      <alignment horizontal="left"/>
    </xf>
    <xf numFmtId="0" fontId="0" fillId="3" borderId="0" xfId="0" applyFill="1"/>
    <xf numFmtId="0" fontId="0" fillId="4" borderId="0" xfId="0" applyFill="1"/>
    <xf numFmtId="1" fontId="2" fillId="3" borderId="0" xfId="0" applyNumberFormat="1" applyFont="1" applyFill="1" applyAlignment="1">
      <alignment horizontal="left"/>
    </xf>
    <xf numFmtId="0" fontId="2" fillId="0" borderId="0" xfId="0" applyFont="1" applyAlignment="1">
      <alignment horizontal="left"/>
    </xf>
    <xf numFmtId="1" fontId="15" fillId="0" borderId="0" xfId="2" applyNumberFormat="1" applyFont="1" applyFill="1" applyBorder="1" applyAlignment="1" applyProtection="1">
      <alignment horizontal="right" vertical="center" indent="1"/>
      <protection locked="0"/>
    </xf>
    <xf numFmtId="0" fontId="0" fillId="4" borderId="0" xfId="0" applyFill="1" applyProtection="1">
      <protection locked="0"/>
    </xf>
    <xf numFmtId="0" fontId="16" fillId="0" borderId="0" xfId="0" applyFont="1"/>
    <xf numFmtId="0" fontId="16" fillId="0" borderId="4" xfId="0" applyFont="1" applyBorder="1"/>
    <xf numFmtId="0" fontId="16" fillId="0" borderId="2" xfId="0" applyFont="1" applyBorder="1"/>
    <xf numFmtId="0" fontId="17" fillId="0" borderId="3" xfId="0" applyFont="1" applyBorder="1"/>
    <xf numFmtId="0" fontId="16" fillId="0" borderId="6" xfId="0" applyFont="1" applyBorder="1"/>
    <xf numFmtId="0" fontId="16" fillId="0" borderId="5" xfId="0" applyFont="1" applyBorder="1"/>
    <xf numFmtId="0" fontId="16" fillId="0" borderId="7" xfId="0" applyFont="1" applyBorder="1"/>
    <xf numFmtId="4" fontId="16" fillId="0" borderId="7" xfId="0" applyNumberFormat="1" applyFont="1" applyBorder="1" applyAlignment="1">
      <alignment horizontal="right"/>
    </xf>
    <xf numFmtId="1" fontId="16" fillId="0" borderId="2" xfId="0" applyNumberFormat="1" applyFont="1" applyBorder="1"/>
    <xf numFmtId="0" fontId="16" fillId="0" borderId="2" xfId="0" applyFont="1" applyBorder="1" applyAlignment="1">
      <alignment horizontal="center"/>
    </xf>
    <xf numFmtId="2" fontId="16" fillId="0" borderId="2" xfId="0" applyNumberFormat="1" applyFont="1" applyBorder="1"/>
    <xf numFmtId="2" fontId="16" fillId="0" borderId="0" xfId="0" applyNumberFormat="1" applyFont="1"/>
    <xf numFmtId="0" fontId="0" fillId="7" borderId="2" xfId="0" applyFill="1" applyBorder="1" applyAlignment="1">
      <alignment horizontal="center"/>
    </xf>
    <xf numFmtId="0" fontId="17" fillId="4" borderId="3" xfId="0" applyFont="1" applyFill="1" applyBorder="1"/>
    <xf numFmtId="0" fontId="17" fillId="4" borderId="5" xfId="0" applyFont="1" applyFill="1" applyBorder="1"/>
    <xf numFmtId="0" fontId="17" fillId="0" borderId="0" xfId="0" applyFont="1"/>
    <xf numFmtId="2" fontId="17" fillId="0" borderId="0" xfId="0" applyNumberFormat="1" applyFont="1"/>
    <xf numFmtId="164" fontId="17" fillId="4" borderId="2" xfId="0" applyNumberFormat="1" applyFont="1" applyFill="1" applyBorder="1"/>
    <xf numFmtId="0" fontId="1" fillId="0" borderId="0" xfId="0" applyFont="1"/>
    <xf numFmtId="0" fontId="6" fillId="0" borderId="0" xfId="0" applyFont="1" applyAlignment="1">
      <alignment horizontal="center"/>
    </xf>
    <xf numFmtId="4" fontId="16" fillId="0" borderId="0" xfId="0" applyNumberFormat="1" applyFont="1" applyAlignment="1">
      <alignment horizontal="right"/>
    </xf>
    <xf numFmtId="165" fontId="16" fillId="0" borderId="2" xfId="0" applyNumberFormat="1" applyFont="1" applyBorder="1" applyAlignment="1" applyProtection="1">
      <alignment horizontal="center"/>
      <protection locked="0"/>
    </xf>
    <xf numFmtId="0" fontId="2" fillId="0" borderId="0" xfId="0" applyFont="1" applyAlignment="1">
      <alignment wrapText="1"/>
    </xf>
    <xf numFmtId="0" fontId="15" fillId="4" borderId="8" xfId="0" applyFont="1" applyFill="1" applyBorder="1"/>
    <xf numFmtId="0" fontId="15" fillId="4" borderId="6" xfId="0" applyFont="1" applyFill="1" applyBorder="1"/>
    <xf numFmtId="4" fontId="15" fillId="4" borderId="6" xfId="0" applyNumberFormat="1" applyFont="1" applyFill="1" applyBorder="1" applyAlignment="1">
      <alignment horizontal="right"/>
    </xf>
    <xf numFmtId="0" fontId="15" fillId="4" borderId="9" xfId="0" applyFont="1" applyFill="1" applyBorder="1"/>
    <xf numFmtId="0" fontId="18" fillId="0" borderId="0" xfId="0" applyFont="1" applyAlignment="1">
      <alignment horizontal="right"/>
    </xf>
    <xf numFmtId="1" fontId="2" fillId="3" borderId="10" xfId="0" applyNumberFormat="1" applyFont="1" applyFill="1" applyBorder="1" applyAlignment="1" applyProtection="1">
      <alignment horizontal="center"/>
      <protection locked="0"/>
    </xf>
    <xf numFmtId="1" fontId="2" fillId="3" borderId="10" xfId="0" applyNumberFormat="1" applyFont="1" applyFill="1" applyBorder="1" applyAlignment="1" applyProtection="1">
      <alignment horizontal="left"/>
      <protection locked="0"/>
    </xf>
    <xf numFmtId="0" fontId="17" fillId="4" borderId="4" xfId="0" applyFont="1" applyFill="1" applyBorder="1"/>
    <xf numFmtId="0" fontId="20" fillId="0" borderId="0" xfId="0" applyFont="1"/>
    <xf numFmtId="0" fontId="21" fillId="0" borderId="0" xfId="0" applyFont="1"/>
    <xf numFmtId="0" fontId="0" fillId="0" borderId="0" xfId="0" applyAlignment="1">
      <alignment horizontal="center"/>
    </xf>
    <xf numFmtId="0" fontId="15" fillId="0" borderId="0" xfId="0" applyFont="1"/>
    <xf numFmtId="165" fontId="15" fillId="0" borderId="2" xfId="0" applyNumberFormat="1" applyFont="1" applyBorder="1" applyAlignment="1" applyProtection="1">
      <alignment horizontal="center"/>
      <protection locked="0"/>
    </xf>
    <xf numFmtId="0" fontId="15" fillId="0" borderId="4" xfId="0" applyFont="1" applyBorder="1"/>
    <xf numFmtId="2" fontId="15" fillId="0" borderId="2" xfId="0" applyNumberFormat="1" applyFont="1" applyBorder="1"/>
    <xf numFmtId="0" fontId="21" fillId="9" borderId="0" xfId="0" applyFont="1" applyFill="1" applyAlignment="1">
      <alignment horizontal="center" vertical="center"/>
    </xf>
    <xf numFmtId="0" fontId="21" fillId="10" borderId="0" xfId="0" applyFont="1" applyFill="1" applyAlignment="1">
      <alignment horizontal="center" vertical="center"/>
    </xf>
    <xf numFmtId="0" fontId="23" fillId="0" borderId="0" xfId="0" applyFont="1"/>
    <xf numFmtId="0" fontId="24" fillId="0" borderId="0" xfId="0" applyFont="1" applyAlignment="1">
      <alignment horizontal="center"/>
    </xf>
    <xf numFmtId="0" fontId="0" fillId="0" borderId="2" xfId="0" applyBorder="1"/>
    <xf numFmtId="0" fontId="0" fillId="0" borderId="0" xfId="0" applyProtection="1">
      <protection locked="0"/>
    </xf>
    <xf numFmtId="0" fontId="17" fillId="0" borderId="4" xfId="0" applyFont="1" applyBorder="1"/>
    <xf numFmtId="0" fontId="22" fillId="0" borderId="0" xfId="0" applyFont="1"/>
    <xf numFmtId="0" fontId="16" fillId="0" borderId="7" xfId="0" applyFont="1" applyBorder="1" applyAlignment="1">
      <alignment horizontal="center" vertical="center"/>
    </xf>
    <xf numFmtId="0" fontId="16" fillId="0" borderId="3" xfId="0" applyFont="1" applyBorder="1" applyAlignment="1">
      <alignment horizontal="left"/>
    </xf>
    <xf numFmtId="0" fontId="16" fillId="0" borderId="4" xfId="0" applyFont="1" applyBorder="1" applyAlignment="1">
      <alignment horizontal="left"/>
    </xf>
    <xf numFmtId="0" fontId="16" fillId="0" borderId="5" xfId="0" applyFont="1" applyBorder="1" applyAlignment="1">
      <alignment horizontal="left"/>
    </xf>
    <xf numFmtId="0" fontId="16" fillId="0" borderId="7" xfId="0" applyFont="1" applyBorder="1" applyAlignment="1">
      <alignment horizontal="center"/>
    </xf>
    <xf numFmtId="0" fontId="25" fillId="0" borderId="11" xfId="0" applyFont="1" applyBorder="1"/>
    <xf numFmtId="0" fontId="15" fillId="0" borderId="4" xfId="0" applyFont="1" applyBorder="1" applyAlignment="1">
      <alignment horizontal="left"/>
    </xf>
    <xf numFmtId="0" fontId="15" fillId="0" borderId="5" xfId="0" applyFont="1" applyBorder="1" applyAlignment="1">
      <alignment horizontal="left"/>
    </xf>
    <xf numFmtId="0" fontId="15" fillId="0" borderId="3" xfId="0" applyFont="1" applyBorder="1" applyAlignment="1">
      <alignment horizontal="left"/>
    </xf>
    <xf numFmtId="0" fontId="16" fillId="0" borderId="8" xfId="0" applyFont="1" applyBorder="1" applyAlignment="1">
      <alignment horizontal="left"/>
    </xf>
    <xf numFmtId="0" fontId="15" fillId="0" borderId="6" xfId="0" applyFont="1" applyBorder="1" applyAlignment="1">
      <alignment horizontal="left"/>
    </xf>
    <xf numFmtId="0" fontId="26" fillId="0" borderId="6" xfId="0" applyFont="1" applyBorder="1" applyAlignment="1">
      <alignment horizontal="left"/>
    </xf>
    <xf numFmtId="0" fontId="25" fillId="0" borderId="6" xfId="0" applyFont="1" applyBorder="1" applyAlignment="1">
      <alignment horizontal="left"/>
    </xf>
    <xf numFmtId="0" fontId="16" fillId="0" borderId="6" xfId="0" applyFont="1" applyBorder="1" applyAlignment="1">
      <alignment horizontal="left"/>
    </xf>
    <xf numFmtId="0" fontId="16" fillId="0" borderId="0" xfId="0" applyFont="1" applyAlignment="1">
      <alignment horizontal="center"/>
    </xf>
    <xf numFmtId="2" fontId="27" fillId="12" borderId="2" xfId="0" applyNumberFormat="1" applyFont="1" applyFill="1" applyBorder="1" applyAlignment="1">
      <alignment horizontal="center"/>
    </xf>
    <xf numFmtId="1" fontId="16" fillId="0" borderId="0" xfId="0" applyNumberFormat="1" applyFont="1"/>
    <xf numFmtId="0" fontId="15" fillId="0" borderId="6" xfId="0" applyFont="1" applyBorder="1"/>
    <xf numFmtId="0" fontId="16" fillId="0" borderId="6" xfId="0" applyFont="1" applyBorder="1" applyAlignment="1">
      <alignment horizontal="center"/>
    </xf>
    <xf numFmtId="2" fontId="16" fillId="0" borderId="6" xfId="0" applyNumberFormat="1" applyFont="1" applyBorder="1"/>
    <xf numFmtId="0" fontId="2" fillId="0" borderId="0" xfId="0" applyFont="1"/>
    <xf numFmtId="0" fontId="2" fillId="0" borderId="12" xfId="0" applyFont="1" applyBorder="1" applyAlignment="1">
      <alignment wrapText="1"/>
    </xf>
    <xf numFmtId="0" fontId="2" fillId="0" borderId="13" xfId="0" applyFont="1" applyBorder="1" applyAlignment="1">
      <alignment wrapText="1"/>
    </xf>
    <xf numFmtId="0" fontId="2" fillId="0" borderId="10" xfId="0" applyFont="1" applyBorder="1" applyAlignment="1">
      <alignment wrapText="1"/>
    </xf>
    <xf numFmtId="0" fontId="2" fillId="0" borderId="14" xfId="0" applyFont="1" applyBorder="1" applyAlignment="1">
      <alignment wrapText="1"/>
    </xf>
    <xf numFmtId="0" fontId="2" fillId="0" borderId="15" xfId="0" applyFont="1" applyBorder="1" applyAlignment="1">
      <alignment wrapText="1"/>
    </xf>
    <xf numFmtId="0" fontId="17" fillId="0" borderId="15" xfId="0" applyFont="1" applyBorder="1"/>
    <xf numFmtId="0" fontId="2" fillId="0" borderId="6" xfId="0" applyFont="1" applyBorder="1"/>
    <xf numFmtId="0" fontId="0" fillId="0" borderId="6" xfId="0" applyBorder="1"/>
    <xf numFmtId="0" fontId="0" fillId="0" borderId="0" xfId="0" quotePrefix="1"/>
    <xf numFmtId="0" fontId="2" fillId="0" borderId="0" xfId="0" quotePrefix="1" applyFont="1" applyAlignment="1">
      <alignment horizontal="left" wrapText="1"/>
    </xf>
    <xf numFmtId="0" fontId="17" fillId="0" borderId="15" xfId="0" applyFont="1" applyBorder="1" applyAlignment="1">
      <alignment horizontal="right"/>
    </xf>
    <xf numFmtId="9" fontId="16" fillId="0" borderId="2" xfId="3" applyFont="1" applyBorder="1"/>
    <xf numFmtId="0" fontId="30" fillId="0" borderId="0" xfId="0" applyFont="1"/>
    <xf numFmtId="0" fontId="31" fillId="0" borderId="0" xfId="1" applyFont="1" applyBorder="1"/>
    <xf numFmtId="0" fontId="33" fillId="2" borderId="0" xfId="0" applyFont="1" applyFill="1"/>
    <xf numFmtId="0" fontId="5" fillId="0" borderId="0" xfId="0" applyFont="1" applyAlignment="1">
      <alignment horizontal="center"/>
    </xf>
    <xf numFmtId="0" fontId="8" fillId="11" borderId="0" xfId="0" applyFont="1" applyFill="1" applyAlignment="1" applyProtection="1">
      <alignment horizontal="left"/>
      <protection locked="0"/>
    </xf>
    <xf numFmtId="0" fontId="16" fillId="0" borderId="0" xfId="0" applyFont="1" applyAlignment="1">
      <alignment horizontal="center"/>
    </xf>
    <xf numFmtId="0" fontId="10" fillId="4" borderId="0" xfId="0" applyFont="1" applyFill="1" applyAlignment="1">
      <alignment horizontal="left" vertical="top" wrapText="1"/>
    </xf>
    <xf numFmtId="0" fontId="16" fillId="0" borderId="3" xfId="0" applyFont="1" applyBorder="1" applyAlignment="1">
      <alignment horizontal="left"/>
    </xf>
    <xf numFmtId="0" fontId="16" fillId="0" borderId="4" xfId="0" applyFont="1" applyBorder="1" applyAlignment="1">
      <alignment horizontal="left"/>
    </xf>
    <xf numFmtId="0" fontId="16" fillId="0" borderId="5" xfId="0" applyFont="1" applyBorder="1" applyAlignment="1">
      <alignment horizontal="left"/>
    </xf>
    <xf numFmtId="0" fontId="2" fillId="0" borderId="0" xfId="0" quotePrefix="1" applyFont="1" applyAlignment="1">
      <alignment horizontal="left" wrapText="1"/>
    </xf>
    <xf numFmtId="0" fontId="2" fillId="8" borderId="16" xfId="0" quotePrefix="1" applyFont="1" applyFill="1" applyBorder="1" applyAlignment="1">
      <alignment horizontal="left" wrapText="1"/>
    </xf>
    <xf numFmtId="0" fontId="2" fillId="8" borderId="17" xfId="0" quotePrefix="1" applyFont="1" applyFill="1" applyBorder="1" applyAlignment="1">
      <alignment horizontal="left" wrapText="1"/>
    </xf>
    <xf numFmtId="0" fontId="2" fillId="8" borderId="18" xfId="0" quotePrefix="1" applyFont="1" applyFill="1" applyBorder="1" applyAlignment="1">
      <alignment horizontal="left" wrapText="1"/>
    </xf>
    <xf numFmtId="0" fontId="17" fillId="0" borderId="3" xfId="0" applyFont="1" applyBorder="1" applyAlignment="1">
      <alignment horizontal="left"/>
    </xf>
    <xf numFmtId="0" fontId="17" fillId="0" borderId="4" xfId="0" applyFont="1" applyBorder="1" applyAlignment="1">
      <alignment horizontal="left"/>
    </xf>
    <xf numFmtId="0" fontId="17" fillId="0" borderId="5" xfId="0" applyFont="1" applyBorder="1" applyAlignment="1">
      <alignment horizontal="left"/>
    </xf>
    <xf numFmtId="0" fontId="21" fillId="0" borderId="0" xfId="0" applyFont="1" applyAlignment="1"/>
    <xf numFmtId="0" fontId="23" fillId="0" borderId="0" xfId="0" applyFont="1" applyAlignment="1"/>
  </cellXfs>
  <cellStyles count="4">
    <cellStyle name="Hyperlink" xfId="1" builtinId="8"/>
    <cellStyle name="Procent" xfId="3" builtinId="5"/>
    <cellStyle name="SAPBEXstdItem" xfId="2" xr:uid="{F24C2357-308B-4ADA-9FA1-95F3E7DB343A}"/>
    <cellStyle name="Standaard" xfId="0" builtinId="0"/>
  </cellStyles>
  <dxfs count="1">
    <dxf>
      <fill>
        <patternFill>
          <bgColor theme="9" tint="0.3999450666829432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fmlaLink="$M$18" lockText="1" noThreeD="1"/>
</file>

<file path=xl/ctrlProps/ctrlProp2.xml><?xml version="1.0" encoding="utf-8"?>
<formControlPr xmlns="http://schemas.microsoft.com/office/spreadsheetml/2009/9/main" objectType="CheckBox" fmlaLink="$M$17" lockText="1" noThreeD="1"/>
</file>

<file path=xl/ctrlProps/ctrlProp3.xml><?xml version="1.0" encoding="utf-8"?>
<formControlPr xmlns="http://schemas.microsoft.com/office/spreadsheetml/2009/9/main" objectType="CheckBox" fmlaLink="$F$17" lockText="1" noThreeD="1"/>
</file>

<file path=xl/ctrlProps/ctrlProp4.xml><?xml version="1.0" encoding="utf-8"?>
<formControlPr xmlns="http://schemas.microsoft.com/office/spreadsheetml/2009/9/main" objectType="CheckBox" fmlaLink="$F$18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1019175</xdr:colOff>
          <xdr:row>17</xdr:row>
          <xdr:rowOff>0</xdr:rowOff>
        </xdr:from>
        <xdr:to>
          <xdr:col>7</xdr:col>
          <xdr:colOff>1295400</xdr:colOff>
          <xdr:row>18</xdr:row>
          <xdr:rowOff>0</xdr:rowOff>
        </xdr:to>
        <xdr:sp macro="" textlink="">
          <xdr:nvSpPr>
            <xdr:cNvPr id="1027" name="Check Box 26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1019175</xdr:colOff>
          <xdr:row>16</xdr:row>
          <xdr:rowOff>28575</xdr:rowOff>
        </xdr:from>
        <xdr:to>
          <xdr:col>7</xdr:col>
          <xdr:colOff>1257300</xdr:colOff>
          <xdr:row>17</xdr:row>
          <xdr:rowOff>28575</xdr:rowOff>
        </xdr:to>
        <xdr:sp macro="" textlink="">
          <xdr:nvSpPr>
            <xdr:cNvPr id="1028" name="Check Box 30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1019175</xdr:colOff>
          <xdr:row>15</xdr:row>
          <xdr:rowOff>609600</xdr:rowOff>
        </xdr:from>
        <xdr:to>
          <xdr:col>3</xdr:col>
          <xdr:colOff>219075</xdr:colOff>
          <xdr:row>17</xdr:row>
          <xdr:rowOff>9525</xdr:rowOff>
        </xdr:to>
        <xdr:sp macro="" textlink="">
          <xdr:nvSpPr>
            <xdr:cNvPr id="1029" name="Check Box 1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1019175</xdr:colOff>
          <xdr:row>17</xdr:row>
          <xdr:rowOff>9525</xdr:rowOff>
        </xdr:from>
        <xdr:to>
          <xdr:col>3</xdr:col>
          <xdr:colOff>266700</xdr:colOff>
          <xdr:row>18</xdr:row>
          <xdr:rowOff>19050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4</xdr:col>
      <xdr:colOff>1707635</xdr:colOff>
      <xdr:row>0</xdr:row>
      <xdr:rowOff>283176</xdr:rowOff>
    </xdr:from>
    <xdr:to>
      <xdr:col>7</xdr:col>
      <xdr:colOff>965823</xdr:colOff>
      <xdr:row>3</xdr:row>
      <xdr:rowOff>312221</xdr:rowOff>
    </xdr:to>
    <xdr:pic>
      <xdr:nvPicPr>
        <xdr:cNvPr id="3" name="Afbeelding 2">
          <a:extLst>
            <a:ext uri="{FF2B5EF4-FFF2-40B4-BE49-F238E27FC236}">
              <a16:creationId xmlns:a16="http://schemas.microsoft.com/office/drawing/2014/main" id="{73E5E84C-3A33-0992-A828-30179DFC96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09324" y="283176"/>
          <a:ext cx="3072027" cy="9815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3.xml"/><Relationship Id="rId3" Type="http://schemas.openxmlformats.org/officeDocument/2006/relationships/customProperty" Target="../customProperty1.bin"/><Relationship Id="rId7" Type="http://schemas.openxmlformats.org/officeDocument/2006/relationships/ctrlProp" Target="../ctrlProps/ctrlProp2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vanin.be/bingel/licenties" TargetMode="External"/><Relationship Id="rId6" Type="http://schemas.openxmlformats.org/officeDocument/2006/relationships/ctrlProp" Target="../ctrlProps/ctrlProp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Relationship Id="rId9" Type="http://schemas.openxmlformats.org/officeDocument/2006/relationships/ctrlProp" Target="../ctrlProps/ctrlProp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D04DBE-EB8A-40BB-9C8B-2FDBA5811CC7}">
  <sheetPr codeName="Blad1"/>
  <dimension ref="A1:R142"/>
  <sheetViews>
    <sheetView showGridLines="0" tabSelected="1" topLeftCell="A14" zoomScale="115" zoomScaleNormal="115" workbookViewId="0">
      <selection activeCell="C37" sqref="C37"/>
    </sheetView>
  </sheetViews>
  <sheetFormatPr defaultColWidth="8.85546875" defaultRowHeight="15"/>
  <cols>
    <col min="1" max="1" width="1.7109375" customWidth="1"/>
    <col min="2" max="2" width="3.42578125" hidden="1" customWidth="1"/>
    <col min="3" max="3" width="14.7109375" customWidth="1"/>
    <col min="4" max="4" width="5" customWidth="1"/>
    <col min="5" max="5" width="38.28515625" customWidth="1"/>
    <col min="6" max="6" width="9.42578125" hidden="1" customWidth="1"/>
    <col min="7" max="7" width="16.140625" customWidth="1"/>
    <col min="8" max="8" width="24.5703125" customWidth="1"/>
    <col min="9" max="9" width="7" style="1" customWidth="1"/>
    <col min="10" max="11" width="10.28515625" style="1" customWidth="1"/>
    <col min="12" max="12" width="17.5703125" customWidth="1"/>
    <col min="13" max="13" width="12.7109375" hidden="1" customWidth="1"/>
    <col min="14" max="14" width="33" customWidth="1"/>
    <col min="16" max="16" width="2" customWidth="1"/>
    <col min="17" max="17" width="1" hidden="1" customWidth="1"/>
    <col min="18" max="18" width="8.85546875" hidden="1" customWidth="1"/>
    <col min="19" max="19" width="18.85546875" customWidth="1"/>
    <col min="20" max="20" width="43.140625" customWidth="1"/>
  </cols>
  <sheetData>
    <row r="1" spans="1:16" ht="23.25">
      <c r="G1" s="44" t="s">
        <v>0</v>
      </c>
    </row>
    <row r="2" spans="1:16" ht="26.25">
      <c r="E2" s="99"/>
      <c r="F2" s="99"/>
      <c r="G2" s="99"/>
      <c r="H2" s="99"/>
      <c r="I2" s="99"/>
      <c r="J2" s="2"/>
      <c r="K2" s="2"/>
    </row>
    <row r="3" spans="1:16" ht="26.25">
      <c r="E3" s="2"/>
      <c r="F3" s="2"/>
      <c r="G3" s="2"/>
      <c r="H3" s="2"/>
      <c r="I3" s="2"/>
      <c r="J3" s="2"/>
      <c r="K3" s="2"/>
    </row>
    <row r="4" spans="1:16" ht="26.25">
      <c r="E4" s="99"/>
      <c r="F4" s="99"/>
      <c r="G4" s="99"/>
      <c r="H4" s="99"/>
      <c r="I4" s="99"/>
      <c r="J4" s="2"/>
      <c r="K4" s="2"/>
    </row>
    <row r="5" spans="1:16" ht="26.25">
      <c r="A5" s="3"/>
      <c r="B5" s="3"/>
      <c r="C5" s="4" t="s">
        <v>1</v>
      </c>
      <c r="D5" s="4"/>
      <c r="E5" s="5"/>
      <c r="F5" s="5"/>
      <c r="G5" s="5"/>
      <c r="H5" s="5"/>
      <c r="I5" s="5"/>
      <c r="J5" s="5"/>
      <c r="K5" s="5"/>
      <c r="L5" s="3"/>
      <c r="M5" s="6"/>
      <c r="N5" s="6"/>
      <c r="O5" s="6"/>
    </row>
    <row r="6" spans="1:16" ht="27.75" customHeight="1">
      <c r="A6" s="113"/>
      <c r="B6" s="113"/>
      <c r="C6" s="57" t="s">
        <v>2</v>
      </c>
      <c r="D6" s="57"/>
      <c r="E6" s="100" t="s">
        <v>3</v>
      </c>
      <c r="F6" s="100"/>
      <c r="G6" s="100"/>
      <c r="H6" s="100"/>
      <c r="I6" s="100"/>
      <c r="J6" s="100"/>
      <c r="K6" s="100"/>
      <c r="L6" s="100"/>
      <c r="M6" s="49"/>
    </row>
    <row r="7" spans="1:16" ht="27" customHeight="1">
      <c r="A7" s="113"/>
      <c r="B7" s="113"/>
      <c r="C7" s="113"/>
      <c r="D7" s="114"/>
      <c r="E7" s="114"/>
      <c r="F7" s="113"/>
      <c r="G7" s="113"/>
      <c r="H7" s="58"/>
      <c r="I7" s="58"/>
      <c r="J7" s="58"/>
      <c r="K7" s="58"/>
      <c r="L7" s="49"/>
      <c r="M7" s="49"/>
    </row>
    <row r="8" spans="1:16" ht="26.25">
      <c r="A8" s="3"/>
      <c r="B8" s="3"/>
      <c r="C8" s="4" t="s">
        <v>4</v>
      </c>
      <c r="D8" s="4"/>
      <c r="E8" s="5"/>
      <c r="F8" s="5"/>
      <c r="G8" s="5"/>
      <c r="H8" s="5"/>
      <c r="I8" s="5"/>
      <c r="J8" s="5"/>
      <c r="K8" s="5"/>
      <c r="L8" s="3"/>
      <c r="M8" s="6"/>
      <c r="N8" s="6"/>
      <c r="O8" s="6"/>
      <c r="P8" s="6"/>
    </row>
    <row r="9" spans="1:16" ht="26.25">
      <c r="C9" s="8"/>
      <c r="D9" s="8"/>
      <c r="H9" s="2"/>
      <c r="I9" s="2"/>
      <c r="J9" s="2"/>
      <c r="K9" s="2"/>
    </row>
    <row r="10" spans="1:16" ht="33.950000000000003" customHeight="1">
      <c r="C10" s="102" t="s">
        <v>5</v>
      </c>
      <c r="D10" s="102"/>
      <c r="E10" s="102"/>
      <c r="F10" s="9"/>
      <c r="H10" s="102" t="s">
        <v>6</v>
      </c>
      <c r="I10" s="102"/>
      <c r="J10" s="102"/>
      <c r="K10" s="102"/>
      <c r="L10" s="102"/>
    </row>
    <row r="11" spans="1:16">
      <c r="C11" s="10" t="s">
        <v>7</v>
      </c>
      <c r="D11" s="45"/>
      <c r="E11" s="11"/>
      <c r="F11" s="12"/>
      <c r="H11" s="10" t="s">
        <v>7</v>
      </c>
      <c r="I11" s="46"/>
      <c r="J11" s="13"/>
      <c r="K11" s="13"/>
      <c r="L11" s="11"/>
    </row>
    <row r="12" spans="1:16">
      <c r="C12" s="10" t="s">
        <v>8</v>
      </c>
      <c r="D12" s="45"/>
      <c r="E12" s="11"/>
      <c r="F12" s="12"/>
      <c r="H12" s="10" t="s">
        <v>8</v>
      </c>
      <c r="I12" s="46"/>
      <c r="J12" s="13"/>
      <c r="K12" s="13"/>
      <c r="L12" s="11"/>
    </row>
    <row r="13" spans="1:16" ht="26.25">
      <c r="C13" s="7"/>
      <c r="D13" s="7"/>
      <c r="H13" s="14"/>
      <c r="I13" s="2"/>
      <c r="J13" s="2"/>
      <c r="K13" s="2"/>
    </row>
    <row r="14" spans="1:16" ht="26.25">
      <c r="A14" s="3"/>
      <c r="B14" s="3"/>
      <c r="C14" s="4" t="s">
        <v>9</v>
      </c>
      <c r="D14" s="4"/>
      <c r="E14" s="5"/>
      <c r="F14" s="5"/>
      <c r="G14" s="5"/>
      <c r="H14" s="5"/>
      <c r="I14" s="5"/>
      <c r="J14" s="5"/>
      <c r="K14" s="5"/>
      <c r="L14" s="3"/>
      <c r="M14" s="6"/>
      <c r="N14" s="6"/>
      <c r="O14" s="6"/>
      <c r="P14" s="6"/>
    </row>
    <row r="15" spans="1:16" ht="26.25">
      <c r="C15" s="7"/>
      <c r="D15" s="7"/>
      <c r="H15" s="14"/>
      <c r="I15" s="2"/>
      <c r="J15" s="2"/>
      <c r="K15" s="2"/>
    </row>
    <row r="16" spans="1:16" ht="48.95" customHeight="1">
      <c r="C16" s="102" t="s">
        <v>10</v>
      </c>
      <c r="D16" s="102"/>
      <c r="E16" s="102"/>
      <c r="F16" s="9"/>
      <c r="H16" s="102" t="s">
        <v>11</v>
      </c>
      <c r="I16" s="102"/>
      <c r="J16" s="102"/>
      <c r="K16" s="102"/>
      <c r="L16" s="102"/>
      <c r="M16" s="9"/>
      <c r="N16" s="15"/>
    </row>
    <row r="17" spans="1:14" ht="16.5" customHeight="1">
      <c r="C17" s="10" t="s">
        <v>7</v>
      </c>
      <c r="D17" s="11"/>
      <c r="E17" s="11"/>
      <c r="F17" s="16" t="b">
        <v>0</v>
      </c>
      <c r="H17" s="10" t="s">
        <v>7</v>
      </c>
      <c r="I17" s="11"/>
      <c r="J17" s="11"/>
      <c r="K17" s="11"/>
      <c r="L17" s="11"/>
      <c r="M17" s="16" t="b">
        <v>0</v>
      </c>
      <c r="N17" s="60"/>
    </row>
    <row r="18" spans="1:14" ht="16.5" customHeight="1">
      <c r="C18" s="10" t="s">
        <v>8</v>
      </c>
      <c r="D18" s="11"/>
      <c r="E18" s="11"/>
      <c r="F18" s="16" t="b">
        <v>0</v>
      </c>
      <c r="H18" s="10" t="s">
        <v>8</v>
      </c>
      <c r="I18" s="11"/>
      <c r="J18" s="11"/>
      <c r="K18" s="11"/>
      <c r="L18" s="11"/>
      <c r="M18" s="16" t="b">
        <v>0</v>
      </c>
      <c r="N18" s="15"/>
    </row>
    <row r="19" spans="1:14" ht="16.5" customHeight="1">
      <c r="I19"/>
      <c r="J19"/>
      <c r="K19"/>
    </row>
    <row r="20" spans="1:14" ht="25.5" customHeight="1">
      <c r="A20" s="3"/>
      <c r="B20" s="3"/>
      <c r="C20" s="4" t="s">
        <v>12</v>
      </c>
      <c r="D20" s="4"/>
      <c r="E20" s="5"/>
      <c r="F20" s="5"/>
      <c r="G20" s="5"/>
      <c r="H20" s="5"/>
      <c r="I20" s="5"/>
      <c r="J20" s="5"/>
      <c r="K20" s="5"/>
      <c r="L20" s="3"/>
    </row>
    <row r="21" spans="1:14" ht="16.5" customHeight="1">
      <c r="I21"/>
      <c r="J21"/>
      <c r="K21"/>
    </row>
    <row r="22" spans="1:14" ht="16.5" customHeight="1">
      <c r="C22" s="83" t="s">
        <v>13</v>
      </c>
      <c r="D22" s="6"/>
      <c r="E22" s="6"/>
      <c r="F22" s="6"/>
      <c r="G22" s="6"/>
      <c r="H22" s="6"/>
      <c r="I22" s="6"/>
      <c r="J22" s="6"/>
      <c r="K22" s="6"/>
      <c r="L22" s="6"/>
      <c r="M22" s="6"/>
    </row>
    <row r="23" spans="1:14" ht="16.5" customHeight="1">
      <c r="C23" s="49" t="s">
        <v>14</v>
      </c>
      <c r="D23" s="6"/>
      <c r="E23" s="6"/>
      <c r="F23" s="6"/>
      <c r="G23" s="6"/>
      <c r="H23" s="6"/>
      <c r="I23" s="6"/>
      <c r="J23" s="6"/>
      <c r="K23" s="6"/>
      <c r="L23" s="6"/>
      <c r="M23" s="6"/>
    </row>
    <row r="24" spans="1:14" ht="16.5" customHeight="1">
      <c r="C24" s="49" t="s">
        <v>15</v>
      </c>
      <c r="D24" s="6"/>
      <c r="E24" s="6"/>
      <c r="F24" s="6"/>
      <c r="G24" s="6"/>
      <c r="H24" s="6"/>
      <c r="I24" s="6"/>
      <c r="J24" s="6"/>
      <c r="K24" s="6"/>
      <c r="L24" s="6"/>
      <c r="M24" s="6"/>
    </row>
    <row r="25" spans="1:14" ht="16.5" customHeight="1">
      <c r="C25" s="49" t="s">
        <v>16</v>
      </c>
      <c r="D25" s="6"/>
      <c r="E25" s="6"/>
      <c r="F25" s="6"/>
      <c r="G25" s="6"/>
      <c r="H25" s="6"/>
      <c r="I25" s="6"/>
      <c r="J25" s="6"/>
      <c r="K25" s="6"/>
      <c r="L25" s="6"/>
      <c r="M25" s="6"/>
    </row>
    <row r="26" spans="1:14" ht="16.5" customHeight="1">
      <c r="C26" s="92" t="s">
        <v>17</v>
      </c>
      <c r="D26" s="6"/>
      <c r="E26" s="6"/>
      <c r="F26" s="6"/>
      <c r="G26" s="6"/>
      <c r="H26" s="6"/>
      <c r="I26" s="6"/>
      <c r="J26" s="6"/>
      <c r="K26" s="6"/>
      <c r="L26" s="6"/>
      <c r="M26" s="6"/>
    </row>
    <row r="27" spans="1:14" ht="6.75" customHeight="1">
      <c r="C27" s="92"/>
      <c r="D27" s="6"/>
      <c r="E27" s="6"/>
      <c r="F27" s="6"/>
      <c r="G27" s="6"/>
      <c r="H27" s="6"/>
      <c r="I27" s="6"/>
      <c r="J27" s="6"/>
      <c r="K27" s="6"/>
      <c r="L27" s="6"/>
      <c r="M27" s="6"/>
    </row>
    <row r="28" spans="1:14" ht="30.75" customHeight="1">
      <c r="C28" s="106" t="s">
        <v>18</v>
      </c>
      <c r="D28" s="106"/>
      <c r="E28" s="106"/>
      <c r="F28" s="106"/>
      <c r="G28" s="106"/>
      <c r="H28" s="106"/>
      <c r="I28" s="106"/>
      <c r="J28" s="106"/>
      <c r="K28" s="106"/>
      <c r="L28" s="106"/>
      <c r="M28" s="106"/>
    </row>
    <row r="29" spans="1:14" ht="15.75" thickBot="1">
      <c r="D29" s="93"/>
      <c r="E29" s="93"/>
      <c r="F29" s="93"/>
      <c r="G29" s="93"/>
      <c r="H29" s="93"/>
      <c r="I29" s="93"/>
      <c r="J29" s="93"/>
      <c r="K29" s="93"/>
      <c r="L29" s="93"/>
      <c r="M29" s="93"/>
    </row>
    <row r="30" spans="1:14" ht="48" customHeight="1" thickBot="1">
      <c r="C30" s="107" t="s">
        <v>19</v>
      </c>
      <c r="D30" s="108"/>
      <c r="E30" s="108"/>
      <c r="F30" s="108"/>
      <c r="G30" s="108"/>
      <c r="H30" s="108"/>
      <c r="I30" s="108"/>
      <c r="J30" s="108"/>
      <c r="K30" s="108"/>
      <c r="L30" s="109"/>
      <c r="M30" s="93"/>
    </row>
    <row r="31" spans="1:14" ht="16.5" customHeight="1">
      <c r="I31"/>
      <c r="J31"/>
      <c r="K31"/>
    </row>
    <row r="32" spans="1:14" ht="16.5" customHeight="1">
      <c r="C32" s="90" t="s">
        <v>20</v>
      </c>
      <c r="D32" s="91"/>
      <c r="E32" s="91"/>
      <c r="F32" s="91"/>
      <c r="G32" s="91"/>
      <c r="H32" s="91"/>
      <c r="I32" s="91"/>
      <c r="J32" s="91"/>
      <c r="K32" s="91"/>
      <c r="L32" s="91"/>
    </row>
    <row r="33" spans="1:15" s="39" customFormat="1" ht="27" customHeight="1">
      <c r="C33" s="84" t="s">
        <v>21</v>
      </c>
      <c r="D33" s="85"/>
      <c r="E33" s="86"/>
      <c r="F33" s="86"/>
      <c r="G33" s="87"/>
      <c r="H33" s="88" t="s">
        <v>22</v>
      </c>
      <c r="I33" s="88"/>
      <c r="J33" s="89" t="s">
        <v>23</v>
      </c>
      <c r="K33" s="94" t="s">
        <v>24</v>
      </c>
      <c r="L33" s="88" t="s">
        <v>25</v>
      </c>
      <c r="M33" s="39" t="s">
        <v>26</v>
      </c>
    </row>
    <row r="34" spans="1:15">
      <c r="A34" s="17"/>
      <c r="B34" s="19"/>
      <c r="C34" s="19"/>
      <c r="D34" s="41" t="s">
        <v>27</v>
      </c>
      <c r="E34" s="40"/>
      <c r="F34" s="41"/>
      <c r="G34" s="41"/>
      <c r="H34" s="41"/>
      <c r="I34" s="42"/>
      <c r="J34" s="42"/>
      <c r="K34" s="42"/>
      <c r="L34" s="43"/>
      <c r="M34" s="17"/>
      <c r="N34" s="17"/>
      <c r="O34" s="17"/>
    </row>
    <row r="35" spans="1:15">
      <c r="A35" s="17"/>
      <c r="B35" s="19"/>
      <c r="C35" s="19"/>
      <c r="D35" s="61" t="s">
        <v>28</v>
      </c>
      <c r="E35" s="20"/>
      <c r="F35" s="21"/>
      <c r="G35" s="22"/>
      <c r="H35" s="23"/>
      <c r="I35" s="24"/>
      <c r="J35" s="24"/>
      <c r="K35" s="24"/>
      <c r="L35" s="23"/>
      <c r="M35" s="17"/>
      <c r="N35" s="17"/>
      <c r="O35" s="17"/>
    </row>
    <row r="36" spans="1:15">
      <c r="A36" s="17"/>
      <c r="B36" s="25">
        <f>$D$11</f>
        <v>0</v>
      </c>
      <c r="C36" s="52">
        <f>B36</f>
        <v>0</v>
      </c>
      <c r="D36" s="19" t="s">
        <v>29</v>
      </c>
      <c r="E36" s="69"/>
      <c r="F36" s="69"/>
      <c r="G36" s="70"/>
      <c r="H36" s="63" t="s">
        <v>30</v>
      </c>
      <c r="I36" s="55" t="s">
        <v>31</v>
      </c>
      <c r="J36" s="24">
        <v>23.49</v>
      </c>
      <c r="K36" s="24"/>
      <c r="L36" s="54">
        <f>J36*C36*(1-K36)</f>
        <v>0</v>
      </c>
      <c r="M36" s="17">
        <f>J36*C36-L36</f>
        <v>0</v>
      </c>
      <c r="N36" s="28"/>
      <c r="O36" s="17"/>
    </row>
    <row r="37" spans="1:15">
      <c r="A37" s="17"/>
      <c r="B37" s="25"/>
      <c r="C37" s="52"/>
      <c r="D37" s="68" t="s">
        <v>32</v>
      </c>
      <c r="E37" s="69"/>
      <c r="F37" s="69"/>
      <c r="G37" s="70"/>
      <c r="H37" s="63"/>
      <c r="I37" s="24"/>
      <c r="J37" s="24"/>
      <c r="K37" s="24"/>
      <c r="L37" s="54"/>
      <c r="M37" s="17"/>
      <c r="N37" s="28"/>
      <c r="O37" s="17"/>
    </row>
    <row r="38" spans="1:15">
      <c r="A38" s="17"/>
      <c r="B38" s="25"/>
      <c r="C38" s="52"/>
      <c r="D38" s="71"/>
      <c r="E38" s="74" t="s">
        <v>33</v>
      </c>
      <c r="F38" s="69"/>
      <c r="G38" s="70"/>
      <c r="H38" s="63" t="s">
        <v>34</v>
      </c>
      <c r="I38" s="24"/>
      <c r="J38" s="24">
        <v>6.85</v>
      </c>
      <c r="K38" s="24"/>
      <c r="L38" s="54">
        <f>J38*C38*(1-K38)</f>
        <v>0</v>
      </c>
      <c r="M38" s="17">
        <f>J38*C38-L38</f>
        <v>0</v>
      </c>
      <c r="N38" s="28"/>
      <c r="O38" s="17"/>
    </row>
    <row r="39" spans="1:15">
      <c r="A39" s="17"/>
      <c r="B39" s="25"/>
      <c r="C39" s="52"/>
      <c r="D39" s="64"/>
      <c r="E39" s="75" t="s">
        <v>35</v>
      </c>
      <c r="F39" s="69"/>
      <c r="G39" s="70"/>
      <c r="H39" s="63" t="s">
        <v>36</v>
      </c>
      <c r="I39" s="24"/>
      <c r="J39" s="24">
        <v>4.16</v>
      </c>
      <c r="K39" s="24"/>
      <c r="L39" s="54">
        <f t="shared" ref="L39:L59" si="0">J39*C39*(1-K39)</f>
        <v>0</v>
      </c>
      <c r="M39" s="17">
        <f t="shared" ref="M39:M59" si="1">J39*C39-L39</f>
        <v>0</v>
      </c>
      <c r="N39" s="28"/>
      <c r="O39" s="17"/>
    </row>
    <row r="40" spans="1:15">
      <c r="A40" s="17"/>
      <c r="B40" s="25"/>
      <c r="C40" s="52"/>
      <c r="D40" s="64"/>
      <c r="E40" s="75" t="s">
        <v>37</v>
      </c>
      <c r="F40" s="69"/>
      <c r="G40" s="70"/>
      <c r="H40" s="63" t="s">
        <v>38</v>
      </c>
      <c r="I40" s="24"/>
      <c r="J40" s="24">
        <v>4.16</v>
      </c>
      <c r="K40" s="24"/>
      <c r="L40" s="54">
        <f t="shared" si="0"/>
        <v>0</v>
      </c>
      <c r="M40" s="17">
        <f t="shared" si="1"/>
        <v>0</v>
      </c>
      <c r="N40" s="28"/>
      <c r="O40" s="17"/>
    </row>
    <row r="41" spans="1:15">
      <c r="A41" s="17"/>
      <c r="B41" s="25"/>
      <c r="C41" s="52"/>
      <c r="D41" s="72"/>
      <c r="E41" s="75" t="s">
        <v>39</v>
      </c>
      <c r="F41" s="69"/>
      <c r="G41" s="70"/>
      <c r="H41" s="63" t="s">
        <v>40</v>
      </c>
      <c r="I41" s="24"/>
      <c r="J41" s="24">
        <v>4.16</v>
      </c>
      <c r="K41" s="24"/>
      <c r="L41" s="54">
        <f t="shared" si="0"/>
        <v>0</v>
      </c>
      <c r="M41" s="17">
        <f t="shared" si="1"/>
        <v>0</v>
      </c>
      <c r="N41" s="28"/>
      <c r="O41" s="17"/>
    </row>
    <row r="42" spans="1:15">
      <c r="A42" s="17"/>
      <c r="B42" s="25"/>
      <c r="C42" s="52"/>
      <c r="D42" s="64"/>
      <c r="E42" s="75" t="s">
        <v>41</v>
      </c>
      <c r="F42" s="69"/>
      <c r="G42" s="70"/>
      <c r="H42" s="63" t="s">
        <v>42</v>
      </c>
      <c r="I42" s="24"/>
      <c r="J42" s="24">
        <v>4.16</v>
      </c>
      <c r="K42" s="24"/>
      <c r="L42" s="54">
        <f t="shared" si="0"/>
        <v>0</v>
      </c>
      <c r="M42" s="17">
        <f t="shared" si="1"/>
        <v>0</v>
      </c>
      <c r="N42" s="28"/>
      <c r="O42" s="17"/>
    </row>
    <row r="43" spans="1:15">
      <c r="A43" s="17"/>
      <c r="B43" s="25">
        <f>$D$11</f>
        <v>0</v>
      </c>
      <c r="C43" s="52">
        <f>B43</f>
        <v>0</v>
      </c>
      <c r="D43" s="72" t="s">
        <v>43</v>
      </c>
      <c r="E43" s="73"/>
      <c r="F43" s="69"/>
      <c r="G43" s="70"/>
      <c r="H43" s="63" t="s">
        <v>44</v>
      </c>
      <c r="I43" s="24"/>
      <c r="J43" s="24">
        <v>9.6999999999999993</v>
      </c>
      <c r="K43" s="95">
        <v>0.5</v>
      </c>
      <c r="L43" s="54">
        <f t="shared" si="0"/>
        <v>0</v>
      </c>
      <c r="M43" s="17">
        <f t="shared" si="1"/>
        <v>0</v>
      </c>
      <c r="N43" s="28"/>
      <c r="O43" s="17"/>
    </row>
    <row r="44" spans="1:15">
      <c r="A44" s="17"/>
      <c r="B44" s="25">
        <f>IF(F$17=TRUE,0,D$11)</f>
        <v>0</v>
      </c>
      <c r="C44" s="52">
        <f>B44</f>
        <v>0</v>
      </c>
      <c r="D44" s="72" t="s">
        <v>45</v>
      </c>
      <c r="E44" s="64"/>
      <c r="F44" s="76"/>
      <c r="G44" s="66"/>
      <c r="H44" s="63" t="s">
        <v>46</v>
      </c>
      <c r="I44" s="29" t="s">
        <v>47</v>
      </c>
      <c r="J44" s="24">
        <v>7</v>
      </c>
      <c r="K44" s="24"/>
      <c r="L44" s="54">
        <f t="shared" si="0"/>
        <v>0</v>
      </c>
      <c r="M44" s="17">
        <f t="shared" si="1"/>
        <v>0</v>
      </c>
      <c r="N44" s="28"/>
      <c r="O44" s="17"/>
    </row>
    <row r="45" spans="1:15">
      <c r="A45" s="17"/>
      <c r="B45" s="19"/>
      <c r="C45" s="38"/>
      <c r="D45" s="61" t="s">
        <v>48</v>
      </c>
      <c r="E45" s="20"/>
      <c r="F45" s="18"/>
      <c r="G45" s="22"/>
      <c r="H45" s="26"/>
      <c r="I45" s="27"/>
      <c r="J45" s="27"/>
      <c r="K45" s="27"/>
      <c r="L45" s="27"/>
      <c r="M45" s="17"/>
      <c r="N45" s="28"/>
      <c r="O45" s="17"/>
    </row>
    <row r="46" spans="1:15">
      <c r="A46" s="17"/>
      <c r="B46" s="25">
        <f t="shared" ref="B46:B52" si="2">IF(M$17=TRUE,0,I$11)</f>
        <v>0</v>
      </c>
      <c r="C46" s="52">
        <f t="shared" ref="C46:C53" si="3">B46</f>
        <v>0</v>
      </c>
      <c r="D46" s="64" t="s">
        <v>49</v>
      </c>
      <c r="E46" s="65"/>
      <c r="F46" s="65"/>
      <c r="G46" s="66"/>
      <c r="H46" s="26" t="s">
        <v>50</v>
      </c>
      <c r="I46" s="78" t="s">
        <v>51</v>
      </c>
      <c r="J46" s="27">
        <v>64.55</v>
      </c>
      <c r="K46" s="95">
        <v>0.5</v>
      </c>
      <c r="L46" s="54">
        <f t="shared" si="0"/>
        <v>0</v>
      </c>
      <c r="M46" s="17">
        <f t="shared" si="1"/>
        <v>0</v>
      </c>
      <c r="N46" s="28"/>
      <c r="O46" s="17"/>
    </row>
    <row r="47" spans="1:15">
      <c r="A47" s="17"/>
      <c r="B47" s="25">
        <f t="shared" si="2"/>
        <v>0</v>
      </c>
      <c r="C47" s="52">
        <f t="shared" si="3"/>
        <v>0</v>
      </c>
      <c r="D47" s="64" t="s">
        <v>52</v>
      </c>
      <c r="E47" s="65"/>
      <c r="F47" s="65"/>
      <c r="G47" s="66"/>
      <c r="H47" s="26" t="s">
        <v>53</v>
      </c>
      <c r="I47" s="78" t="s">
        <v>51</v>
      </c>
      <c r="J47" s="27">
        <v>64.55</v>
      </c>
      <c r="K47" s="95">
        <v>0.5</v>
      </c>
      <c r="L47" s="54">
        <f t="shared" si="0"/>
        <v>0</v>
      </c>
      <c r="M47" s="17">
        <f t="shared" si="1"/>
        <v>0</v>
      </c>
      <c r="N47" s="28"/>
      <c r="O47" s="17"/>
    </row>
    <row r="48" spans="1:15">
      <c r="A48" s="17"/>
      <c r="B48" s="25">
        <f t="shared" si="2"/>
        <v>0</v>
      </c>
      <c r="C48" s="52">
        <f t="shared" si="3"/>
        <v>0</v>
      </c>
      <c r="D48" s="64" t="s">
        <v>54</v>
      </c>
      <c r="E48" s="65"/>
      <c r="F48" s="65"/>
      <c r="G48" s="66"/>
      <c r="H48" s="26" t="s">
        <v>55</v>
      </c>
      <c r="I48" s="78" t="s">
        <v>51</v>
      </c>
      <c r="J48" s="27">
        <v>64.55</v>
      </c>
      <c r="K48" s="95">
        <v>0.5</v>
      </c>
      <c r="L48" s="54">
        <f t="shared" si="0"/>
        <v>0</v>
      </c>
      <c r="M48" s="17">
        <f t="shared" si="1"/>
        <v>0</v>
      </c>
      <c r="N48" s="28"/>
      <c r="O48" s="17"/>
    </row>
    <row r="49" spans="1:15">
      <c r="A49" s="17"/>
      <c r="B49" s="25">
        <f t="shared" si="2"/>
        <v>0</v>
      </c>
      <c r="C49" s="52">
        <f t="shared" si="3"/>
        <v>0</v>
      </c>
      <c r="D49" s="64" t="s">
        <v>56</v>
      </c>
      <c r="E49" s="65"/>
      <c r="F49" s="65"/>
      <c r="G49" s="66"/>
      <c r="H49" s="26" t="s">
        <v>57</v>
      </c>
      <c r="I49" s="78" t="s">
        <v>51</v>
      </c>
      <c r="J49" s="27">
        <v>64.55</v>
      </c>
      <c r="K49" s="95">
        <v>0.5</v>
      </c>
      <c r="L49" s="54">
        <f t="shared" si="0"/>
        <v>0</v>
      </c>
      <c r="M49" s="17">
        <f t="shared" si="1"/>
        <v>0</v>
      </c>
      <c r="N49" s="28"/>
      <c r="O49" s="17"/>
    </row>
    <row r="50" spans="1:15">
      <c r="A50" s="17"/>
      <c r="B50" s="25">
        <f t="shared" si="2"/>
        <v>0</v>
      </c>
      <c r="C50" s="52">
        <f t="shared" si="3"/>
        <v>0</v>
      </c>
      <c r="D50" s="64" t="s">
        <v>58</v>
      </c>
      <c r="E50" s="65"/>
      <c r="F50" s="65"/>
      <c r="G50" s="66"/>
      <c r="H50" s="26" t="s">
        <v>59</v>
      </c>
      <c r="I50" s="78" t="s">
        <v>51</v>
      </c>
      <c r="J50" s="27">
        <v>21.5</v>
      </c>
      <c r="K50" s="95">
        <v>0.5</v>
      </c>
      <c r="L50" s="54">
        <f t="shared" si="0"/>
        <v>0</v>
      </c>
      <c r="M50" s="17">
        <f t="shared" si="1"/>
        <v>0</v>
      </c>
      <c r="N50" s="28"/>
      <c r="O50" s="17"/>
    </row>
    <row r="51" spans="1:15">
      <c r="A51" s="17"/>
      <c r="B51" s="25">
        <f t="shared" si="2"/>
        <v>0</v>
      </c>
      <c r="C51" s="52">
        <f t="shared" si="3"/>
        <v>0</v>
      </c>
      <c r="D51" s="64" t="s">
        <v>60</v>
      </c>
      <c r="E51" s="65"/>
      <c r="F51" s="65"/>
      <c r="G51" s="66"/>
      <c r="H51" s="26" t="s">
        <v>61</v>
      </c>
      <c r="I51" s="78" t="s">
        <v>51</v>
      </c>
      <c r="J51" s="27">
        <v>21.5</v>
      </c>
      <c r="K51" s="95">
        <v>0.5</v>
      </c>
      <c r="L51" s="54">
        <f t="shared" si="0"/>
        <v>0</v>
      </c>
      <c r="M51" s="17">
        <f t="shared" si="1"/>
        <v>0</v>
      </c>
      <c r="N51" s="28"/>
      <c r="O51" s="17"/>
    </row>
    <row r="52" spans="1:15">
      <c r="A52" s="17"/>
      <c r="B52" s="25">
        <f t="shared" si="2"/>
        <v>0</v>
      </c>
      <c r="C52" s="52">
        <f t="shared" si="3"/>
        <v>0</v>
      </c>
      <c r="D52" s="64" t="s">
        <v>62</v>
      </c>
      <c r="E52" s="65"/>
      <c r="F52" s="65"/>
      <c r="G52" s="66"/>
      <c r="H52" s="26" t="s">
        <v>63</v>
      </c>
      <c r="I52" s="78" t="s">
        <v>51</v>
      </c>
      <c r="J52" s="27">
        <v>21.5</v>
      </c>
      <c r="K52" s="95">
        <v>0.5</v>
      </c>
      <c r="L52" s="54">
        <f t="shared" si="0"/>
        <v>0</v>
      </c>
      <c r="M52" s="17">
        <f t="shared" si="1"/>
        <v>0</v>
      </c>
      <c r="N52" s="28"/>
      <c r="O52" s="17"/>
    </row>
    <row r="53" spans="1:15">
      <c r="A53" s="17"/>
      <c r="B53" s="25">
        <f>IF(M$17=TRUE,0,I$11)</f>
        <v>0</v>
      </c>
      <c r="C53" s="52">
        <f t="shared" si="3"/>
        <v>0</v>
      </c>
      <c r="D53" s="64" t="s">
        <v>64</v>
      </c>
      <c r="E53" s="65"/>
      <c r="F53" s="65"/>
      <c r="G53" s="66"/>
      <c r="H53" s="26" t="s">
        <v>65</v>
      </c>
      <c r="I53" s="78" t="s">
        <v>51</v>
      </c>
      <c r="J53" s="27">
        <v>21.5</v>
      </c>
      <c r="K53" s="95">
        <v>0.5</v>
      </c>
      <c r="L53" s="54">
        <f t="shared" si="0"/>
        <v>0</v>
      </c>
      <c r="M53" s="17">
        <f t="shared" si="1"/>
        <v>0</v>
      </c>
      <c r="N53" s="28"/>
      <c r="O53" s="17"/>
    </row>
    <row r="54" spans="1:15">
      <c r="A54" s="17"/>
      <c r="B54" s="19"/>
      <c r="C54" s="38"/>
      <c r="D54" s="61" t="s">
        <v>66</v>
      </c>
      <c r="E54" s="20"/>
      <c r="F54" s="18"/>
      <c r="G54" s="22"/>
      <c r="H54" s="26"/>
      <c r="I54" s="27"/>
      <c r="J54" s="27"/>
      <c r="K54" s="27"/>
      <c r="L54" s="27"/>
      <c r="M54" s="17"/>
      <c r="N54" s="28"/>
      <c r="O54" s="17"/>
    </row>
    <row r="55" spans="1:15">
      <c r="A55" s="17"/>
      <c r="B55" s="25">
        <f>IF(OR(F$17=TRUE,M$17=TRUE),0,I$11)</f>
        <v>0</v>
      </c>
      <c r="C55" s="52">
        <f>B55</f>
        <v>0</v>
      </c>
      <c r="D55" s="103" t="s">
        <v>67</v>
      </c>
      <c r="E55" s="104"/>
      <c r="F55" s="104"/>
      <c r="G55" s="105"/>
      <c r="H55" s="26" t="s">
        <v>68</v>
      </c>
      <c r="I55" s="29" t="s">
        <v>47</v>
      </c>
      <c r="J55" s="27">
        <v>172</v>
      </c>
      <c r="K55" s="27"/>
      <c r="L55" s="54">
        <f t="shared" si="0"/>
        <v>0</v>
      </c>
      <c r="M55" s="17">
        <f t="shared" si="1"/>
        <v>0</v>
      </c>
      <c r="N55" s="28"/>
      <c r="O55" s="17"/>
    </row>
    <row r="56" spans="1:15">
      <c r="A56" s="17"/>
      <c r="B56" s="25">
        <f>IF(F$17=TRUE,0,I$11)</f>
        <v>0</v>
      </c>
      <c r="C56" s="52">
        <f t="shared" ref="C56:C59" si="4">B56</f>
        <v>0</v>
      </c>
      <c r="D56" s="103" t="s">
        <v>69</v>
      </c>
      <c r="E56" s="104"/>
      <c r="F56" s="104"/>
      <c r="G56" s="105"/>
      <c r="H56" s="26" t="s">
        <v>70</v>
      </c>
      <c r="I56" s="29" t="s">
        <v>47</v>
      </c>
      <c r="J56" s="27">
        <v>36.200000000000003</v>
      </c>
      <c r="K56" s="27"/>
      <c r="L56" s="54">
        <f t="shared" si="0"/>
        <v>0</v>
      </c>
      <c r="M56" s="17">
        <f t="shared" si="1"/>
        <v>0</v>
      </c>
      <c r="N56" s="28"/>
      <c r="O56" s="17"/>
    </row>
    <row r="57" spans="1:15">
      <c r="A57" s="17"/>
      <c r="B57" s="25">
        <f t="shared" ref="B57:B59" si="5">IF(F$17=TRUE,0,I$11)</f>
        <v>0</v>
      </c>
      <c r="C57" s="52">
        <f t="shared" si="4"/>
        <v>0</v>
      </c>
      <c r="D57" s="103" t="s">
        <v>71</v>
      </c>
      <c r="E57" s="104"/>
      <c r="F57" s="104"/>
      <c r="G57" s="105"/>
      <c r="H57" s="26" t="s">
        <v>72</v>
      </c>
      <c r="I57" s="29" t="s">
        <v>47</v>
      </c>
      <c r="J57" s="27">
        <v>118</v>
      </c>
      <c r="K57" s="95">
        <v>0.5</v>
      </c>
      <c r="L57" s="54">
        <f t="shared" si="0"/>
        <v>0</v>
      </c>
      <c r="M57" s="17">
        <f t="shared" si="1"/>
        <v>0</v>
      </c>
      <c r="N57" s="28"/>
      <c r="O57" s="17"/>
    </row>
    <row r="58" spans="1:15">
      <c r="A58" s="17"/>
      <c r="B58" s="25">
        <f t="shared" si="5"/>
        <v>0</v>
      </c>
      <c r="C58" s="52">
        <f t="shared" si="4"/>
        <v>0</v>
      </c>
      <c r="D58" s="65" t="s">
        <v>73</v>
      </c>
      <c r="E58" s="65"/>
      <c r="F58" s="65"/>
      <c r="G58" s="65"/>
      <c r="H58" s="63" t="s">
        <v>74</v>
      </c>
      <c r="I58" s="29" t="s">
        <v>47</v>
      </c>
      <c r="J58" s="24">
        <v>16.100000000000001</v>
      </c>
      <c r="K58" s="24"/>
      <c r="L58" s="54">
        <f t="shared" si="0"/>
        <v>0</v>
      </c>
      <c r="M58" s="17">
        <f t="shared" si="1"/>
        <v>0</v>
      </c>
      <c r="N58" s="28"/>
      <c r="O58" s="17"/>
    </row>
    <row r="59" spans="1:15">
      <c r="A59" s="17"/>
      <c r="B59" s="25">
        <f t="shared" si="5"/>
        <v>0</v>
      </c>
      <c r="C59" s="52">
        <f t="shared" si="4"/>
        <v>0</v>
      </c>
      <c r="D59" s="103" t="s">
        <v>75</v>
      </c>
      <c r="E59" s="104"/>
      <c r="F59" s="104"/>
      <c r="G59" s="105"/>
      <c r="H59" s="26" t="s">
        <v>76</v>
      </c>
      <c r="I59" s="29" t="s">
        <v>47</v>
      </c>
      <c r="J59" s="27">
        <v>5.0999999999999996</v>
      </c>
      <c r="K59" s="27"/>
      <c r="L59" s="54">
        <f t="shared" si="0"/>
        <v>0</v>
      </c>
      <c r="M59" s="17">
        <f t="shared" si="1"/>
        <v>0</v>
      </c>
      <c r="N59" s="28"/>
      <c r="O59" s="17"/>
    </row>
    <row r="60" spans="1:15">
      <c r="A60" s="17"/>
      <c r="B60" s="79"/>
      <c r="C60" s="77"/>
      <c r="D60" s="51"/>
      <c r="E60" s="17"/>
      <c r="F60" s="17"/>
      <c r="G60" s="17"/>
      <c r="H60" s="77"/>
      <c r="I60" s="28"/>
      <c r="J60" s="28"/>
      <c r="K60" s="28"/>
      <c r="L60" s="28"/>
      <c r="M60" s="17"/>
      <c r="N60" s="28"/>
      <c r="O60" s="17"/>
    </row>
    <row r="61" spans="1:15">
      <c r="A61" s="17"/>
      <c r="B61" s="17"/>
      <c r="C61" s="83" t="s">
        <v>77</v>
      </c>
      <c r="D61" s="80"/>
      <c r="E61" s="21"/>
      <c r="F61" s="21"/>
      <c r="G61" s="21"/>
      <c r="H61" s="81"/>
      <c r="I61" s="82"/>
      <c r="J61" s="82"/>
      <c r="K61" s="82"/>
      <c r="L61" s="82"/>
      <c r="M61" s="17"/>
      <c r="N61" s="28"/>
      <c r="O61" s="17"/>
    </row>
    <row r="62" spans="1:15">
      <c r="B62" s="19"/>
      <c r="C62" s="19"/>
      <c r="D62" s="41" t="s">
        <v>78</v>
      </c>
      <c r="E62" s="40"/>
      <c r="F62" s="41"/>
      <c r="G62" s="41"/>
      <c r="H62" s="41"/>
      <c r="I62" s="42"/>
      <c r="J62" s="42"/>
      <c r="K62" s="42"/>
      <c r="L62" s="43"/>
      <c r="N62" s="28"/>
      <c r="O62" s="17"/>
    </row>
    <row r="63" spans="1:15">
      <c r="B63" s="59"/>
      <c r="C63" s="19"/>
      <c r="D63" s="61" t="s">
        <v>28</v>
      </c>
      <c r="E63" s="20"/>
      <c r="F63" s="21"/>
      <c r="G63" s="22"/>
      <c r="H63" s="23"/>
      <c r="I63" s="24"/>
      <c r="J63" s="24"/>
      <c r="K63" s="24"/>
      <c r="L63" s="23"/>
      <c r="N63" s="28"/>
      <c r="O63" s="17"/>
    </row>
    <row r="64" spans="1:15">
      <c r="B64" s="25">
        <f>$D$12</f>
        <v>0</v>
      </c>
      <c r="C64" s="38">
        <f>B64</f>
        <v>0</v>
      </c>
      <c r="D64" s="103" t="s">
        <v>79</v>
      </c>
      <c r="E64" s="104"/>
      <c r="F64" s="104"/>
      <c r="G64" s="105"/>
      <c r="H64" s="67" t="s">
        <v>80</v>
      </c>
      <c r="I64" s="55" t="s">
        <v>31</v>
      </c>
      <c r="J64" s="24">
        <v>23.49</v>
      </c>
      <c r="K64" s="24"/>
      <c r="L64" s="54">
        <f t="shared" ref="L64" si="6">J64*C64*(1-K64)</f>
        <v>0</v>
      </c>
      <c r="M64" s="17">
        <f t="shared" ref="M64" si="7">J64*C64-L64</f>
        <v>0</v>
      </c>
      <c r="N64" s="28"/>
      <c r="O64" s="17"/>
    </row>
    <row r="65" spans="1:15">
      <c r="B65" s="25"/>
      <c r="C65" s="38"/>
      <c r="D65" s="68" t="s">
        <v>32</v>
      </c>
      <c r="E65" s="65"/>
      <c r="F65" s="65"/>
      <c r="G65" s="66"/>
      <c r="H65" s="67"/>
      <c r="I65" s="24"/>
      <c r="J65" s="24"/>
      <c r="K65" s="24"/>
      <c r="L65" s="27"/>
      <c r="N65" s="28"/>
      <c r="O65" s="17"/>
    </row>
    <row r="66" spans="1:15">
      <c r="B66" s="25"/>
      <c r="C66" s="38"/>
      <c r="D66" s="64"/>
      <c r="E66" s="65" t="s">
        <v>81</v>
      </c>
      <c r="F66" s="65"/>
      <c r="G66" s="66"/>
      <c r="H66" s="67" t="s">
        <v>82</v>
      </c>
      <c r="I66" s="24"/>
      <c r="J66" s="24">
        <v>6.85</v>
      </c>
      <c r="K66" s="24"/>
      <c r="L66" s="54">
        <f t="shared" ref="L66:L81" si="8">J66*C66*(1-K66)</f>
        <v>0</v>
      </c>
      <c r="M66" s="17">
        <f t="shared" ref="M66:M81" si="9">J66*C66-L66</f>
        <v>0</v>
      </c>
      <c r="N66" s="28"/>
      <c r="O66" s="17"/>
    </row>
    <row r="67" spans="1:15">
      <c r="A67" s="51"/>
      <c r="B67" s="25"/>
      <c r="C67" s="38"/>
      <c r="D67" s="64"/>
      <c r="E67" s="65" t="s">
        <v>83</v>
      </c>
      <c r="F67" s="65"/>
      <c r="G67" s="66"/>
      <c r="H67" s="67" t="s">
        <v>84</v>
      </c>
      <c r="I67" s="24"/>
      <c r="J67" s="24">
        <v>4.16</v>
      </c>
      <c r="K67" s="24"/>
      <c r="L67" s="54">
        <f t="shared" si="8"/>
        <v>0</v>
      </c>
      <c r="M67" s="17">
        <f t="shared" si="9"/>
        <v>0</v>
      </c>
      <c r="N67" s="28"/>
      <c r="O67" s="17"/>
    </row>
    <row r="68" spans="1:15">
      <c r="B68" s="25"/>
      <c r="C68" s="38"/>
      <c r="D68" s="64"/>
      <c r="E68" s="65" t="s">
        <v>85</v>
      </c>
      <c r="F68" s="65"/>
      <c r="G68" s="66"/>
      <c r="H68" s="67" t="s">
        <v>86</v>
      </c>
      <c r="I68" s="24"/>
      <c r="J68" s="24">
        <v>4.16</v>
      </c>
      <c r="K68" s="24"/>
      <c r="L68" s="54">
        <f t="shared" si="8"/>
        <v>0</v>
      </c>
      <c r="M68" s="17">
        <f t="shared" si="9"/>
        <v>0</v>
      </c>
      <c r="N68" s="28"/>
      <c r="O68" s="17"/>
    </row>
    <row r="69" spans="1:15">
      <c r="B69" s="25"/>
      <c r="C69" s="38"/>
      <c r="D69" s="64"/>
      <c r="E69" s="65" t="s">
        <v>87</v>
      </c>
      <c r="F69" s="65"/>
      <c r="G69" s="66"/>
      <c r="H69" s="67" t="s">
        <v>88</v>
      </c>
      <c r="I69" s="24"/>
      <c r="J69" s="24">
        <v>4.16</v>
      </c>
      <c r="K69" s="24"/>
      <c r="L69" s="54">
        <f t="shared" si="8"/>
        <v>0</v>
      </c>
      <c r="M69" s="17">
        <f t="shared" si="9"/>
        <v>0</v>
      </c>
      <c r="N69" s="28"/>
      <c r="O69" s="17"/>
    </row>
    <row r="70" spans="1:15">
      <c r="B70" s="25"/>
      <c r="C70" s="38"/>
      <c r="D70" s="64"/>
      <c r="E70" s="65" t="s">
        <v>89</v>
      </c>
      <c r="F70" s="65"/>
      <c r="G70" s="66"/>
      <c r="H70" s="67" t="s">
        <v>90</v>
      </c>
      <c r="I70" s="24"/>
      <c r="J70" s="24">
        <v>4.16</v>
      </c>
      <c r="K70" s="24"/>
      <c r="L70" s="54">
        <f t="shared" si="8"/>
        <v>0</v>
      </c>
      <c r="M70" s="17">
        <f t="shared" si="9"/>
        <v>0</v>
      </c>
      <c r="N70" s="28"/>
      <c r="O70" s="17"/>
    </row>
    <row r="71" spans="1:15">
      <c r="B71" s="25">
        <f>$D$12</f>
        <v>0</v>
      </c>
      <c r="C71" s="38">
        <f>B71</f>
        <v>0</v>
      </c>
      <c r="D71" s="64" t="s">
        <v>91</v>
      </c>
      <c r="E71" s="65"/>
      <c r="F71" s="65"/>
      <c r="G71" s="66"/>
      <c r="H71" s="67" t="s">
        <v>92</v>
      </c>
      <c r="I71" s="24"/>
      <c r="J71" s="24">
        <v>9.6999999999999993</v>
      </c>
      <c r="K71" s="24"/>
      <c r="L71" s="54">
        <f t="shared" si="8"/>
        <v>0</v>
      </c>
      <c r="M71" s="17">
        <f t="shared" si="9"/>
        <v>0</v>
      </c>
      <c r="N71" s="28"/>
      <c r="O71" s="17"/>
    </row>
    <row r="72" spans="1:15">
      <c r="B72" s="25">
        <f>IF(F$18=TRUE,0,D$12)</f>
        <v>0</v>
      </c>
      <c r="C72" s="38">
        <f>B72</f>
        <v>0</v>
      </c>
      <c r="D72" s="64" t="s">
        <v>93</v>
      </c>
      <c r="E72" s="65"/>
      <c r="F72" s="65"/>
      <c r="G72" s="66"/>
      <c r="H72" s="67" t="s">
        <v>94</v>
      </c>
      <c r="I72" s="29" t="s">
        <v>47</v>
      </c>
      <c r="J72" s="24">
        <v>7</v>
      </c>
      <c r="K72" s="24"/>
      <c r="L72" s="54">
        <f t="shared" si="8"/>
        <v>0</v>
      </c>
      <c r="M72" s="17">
        <f t="shared" si="9"/>
        <v>0</v>
      </c>
      <c r="N72" s="28"/>
      <c r="O72" s="17"/>
    </row>
    <row r="73" spans="1:15">
      <c r="B73" s="25"/>
      <c r="C73" s="38"/>
      <c r="D73" s="110" t="s">
        <v>48</v>
      </c>
      <c r="E73" s="111"/>
      <c r="F73" s="111"/>
      <c r="G73" s="112"/>
      <c r="H73" s="23"/>
      <c r="I73" s="24"/>
      <c r="J73" s="24"/>
      <c r="K73" s="24"/>
      <c r="L73" s="27"/>
      <c r="N73" s="28"/>
      <c r="O73" s="17"/>
    </row>
    <row r="74" spans="1:15">
      <c r="B74" s="25">
        <f>IF(M$18=TRUE,0,I$12)</f>
        <v>0</v>
      </c>
      <c r="C74" s="38">
        <f>B74</f>
        <v>0</v>
      </c>
      <c r="D74" s="103" t="s">
        <v>95</v>
      </c>
      <c r="E74" s="104"/>
      <c r="F74" s="104"/>
      <c r="G74" s="105"/>
      <c r="H74" s="26" t="s">
        <v>96</v>
      </c>
      <c r="I74" s="78" t="s">
        <v>51</v>
      </c>
      <c r="J74" s="27">
        <v>258.5</v>
      </c>
      <c r="K74" s="27"/>
      <c r="L74" s="54">
        <f t="shared" si="8"/>
        <v>0</v>
      </c>
      <c r="M74" s="17">
        <f t="shared" si="9"/>
        <v>0</v>
      </c>
      <c r="N74" s="28"/>
      <c r="O74" s="17"/>
    </row>
    <row r="75" spans="1:15">
      <c r="B75" s="25">
        <f>IF(M$18=TRUE,0,I$12)</f>
        <v>0</v>
      </c>
      <c r="C75" s="38">
        <f>B75</f>
        <v>0</v>
      </c>
      <c r="D75" s="103" t="s">
        <v>97</v>
      </c>
      <c r="E75" s="104"/>
      <c r="F75" s="104"/>
      <c r="G75" s="105"/>
      <c r="H75" s="67" t="s">
        <v>98</v>
      </c>
      <c r="I75" s="78" t="s">
        <v>51</v>
      </c>
      <c r="J75" s="24">
        <v>86</v>
      </c>
      <c r="K75" s="24"/>
      <c r="L75" s="54">
        <f t="shared" si="8"/>
        <v>0</v>
      </c>
      <c r="M75" s="17">
        <f t="shared" si="9"/>
        <v>0</v>
      </c>
      <c r="N75" s="28"/>
      <c r="O75" s="17"/>
    </row>
    <row r="76" spans="1:15">
      <c r="B76" s="25"/>
      <c r="C76" s="38"/>
      <c r="D76" s="61" t="s">
        <v>66</v>
      </c>
      <c r="E76" s="65"/>
      <c r="F76" s="65"/>
      <c r="G76" s="65"/>
      <c r="H76" s="26"/>
      <c r="I76" s="27"/>
      <c r="J76" s="27"/>
      <c r="K76" s="27"/>
      <c r="L76" s="27"/>
      <c r="N76" s="28"/>
      <c r="O76" s="17"/>
    </row>
    <row r="77" spans="1:15">
      <c r="B77" s="25">
        <f>IF(OR(F$18=TRUE,M$18=TRUE),0,I$12)</f>
        <v>0</v>
      </c>
      <c r="C77" s="38">
        <f>B77</f>
        <v>0</v>
      </c>
      <c r="D77" s="103" t="s">
        <v>99</v>
      </c>
      <c r="E77" s="104"/>
      <c r="F77" s="104"/>
      <c r="G77" s="105"/>
      <c r="H77" s="67" t="s">
        <v>100</v>
      </c>
      <c r="I77" s="29" t="s">
        <v>47</v>
      </c>
      <c r="J77" s="24">
        <v>172</v>
      </c>
      <c r="K77" s="24"/>
      <c r="L77" s="54">
        <f t="shared" si="8"/>
        <v>0</v>
      </c>
      <c r="M77" s="17">
        <f t="shared" si="9"/>
        <v>0</v>
      </c>
      <c r="N77" s="28"/>
      <c r="O77" s="17"/>
    </row>
    <row r="78" spans="1:15">
      <c r="A78" s="17"/>
      <c r="B78" s="25">
        <f t="shared" ref="B78:B81" si="10">IF(F$18=TRUE,0,I$12)</f>
        <v>0</v>
      </c>
      <c r="C78" s="52">
        <f>B78</f>
        <v>0</v>
      </c>
      <c r="D78" s="103" t="s">
        <v>69</v>
      </c>
      <c r="E78" s="104"/>
      <c r="F78" s="104"/>
      <c r="G78" s="105"/>
      <c r="H78" s="26" t="s">
        <v>70</v>
      </c>
      <c r="I78" s="29" t="s">
        <v>47</v>
      </c>
      <c r="J78" s="27">
        <v>36.200000000000003</v>
      </c>
      <c r="K78" s="27"/>
      <c r="L78" s="54">
        <f t="shared" si="8"/>
        <v>0</v>
      </c>
      <c r="M78" s="17">
        <f t="shared" si="9"/>
        <v>0</v>
      </c>
      <c r="N78" s="28"/>
      <c r="O78" s="17"/>
    </row>
    <row r="79" spans="1:15">
      <c r="B79" s="25">
        <f t="shared" si="10"/>
        <v>0</v>
      </c>
      <c r="C79" s="38">
        <f>B79</f>
        <v>0</v>
      </c>
      <c r="D79" s="103" t="s">
        <v>101</v>
      </c>
      <c r="E79" s="104"/>
      <c r="F79" s="104"/>
      <c r="G79" s="105"/>
      <c r="H79" s="26" t="s">
        <v>102</v>
      </c>
      <c r="I79" s="29" t="s">
        <v>47</v>
      </c>
      <c r="J79" s="27">
        <v>118</v>
      </c>
      <c r="K79" s="27"/>
      <c r="L79" s="54">
        <f t="shared" si="8"/>
        <v>0</v>
      </c>
      <c r="M79" s="17">
        <f t="shared" si="9"/>
        <v>0</v>
      </c>
      <c r="N79" s="28"/>
      <c r="O79" s="17"/>
    </row>
    <row r="80" spans="1:15">
      <c r="B80" s="25">
        <f t="shared" si="10"/>
        <v>0</v>
      </c>
      <c r="C80" s="38">
        <f>B80</f>
        <v>0</v>
      </c>
      <c r="D80" s="103" t="s">
        <v>103</v>
      </c>
      <c r="E80" s="104"/>
      <c r="F80" s="104"/>
      <c r="G80" s="105"/>
      <c r="H80" s="67" t="s">
        <v>104</v>
      </c>
      <c r="I80" s="29" t="s">
        <v>47</v>
      </c>
      <c r="J80" s="24">
        <v>16.100000000000001</v>
      </c>
      <c r="K80" s="24"/>
      <c r="L80" s="54">
        <f t="shared" si="8"/>
        <v>0</v>
      </c>
      <c r="M80" s="17">
        <f t="shared" si="9"/>
        <v>0</v>
      </c>
      <c r="N80" s="28"/>
      <c r="O80" s="17"/>
    </row>
    <row r="81" spans="1:15">
      <c r="A81" s="17"/>
      <c r="B81" s="25">
        <f t="shared" si="10"/>
        <v>0</v>
      </c>
      <c r="C81" s="52">
        <f>B81</f>
        <v>0</v>
      </c>
      <c r="D81" s="103" t="s">
        <v>75</v>
      </c>
      <c r="E81" s="104"/>
      <c r="F81" s="104"/>
      <c r="G81" s="105"/>
      <c r="H81" s="26" t="s">
        <v>76</v>
      </c>
      <c r="I81" s="29" t="s">
        <v>47</v>
      </c>
      <c r="J81" s="27">
        <v>5.0999999999999996</v>
      </c>
      <c r="K81" s="27"/>
      <c r="L81" s="54">
        <f t="shared" si="8"/>
        <v>0</v>
      </c>
      <c r="M81" s="17">
        <f t="shared" si="9"/>
        <v>0</v>
      </c>
      <c r="N81" s="28"/>
      <c r="O81" s="17"/>
    </row>
    <row r="82" spans="1:15">
      <c r="B82" s="25"/>
      <c r="C82" s="38"/>
      <c r="D82" s="65"/>
      <c r="E82" s="65"/>
      <c r="F82" s="65"/>
      <c r="G82" s="65"/>
      <c r="H82" s="26"/>
      <c r="I82" s="27"/>
      <c r="J82" s="27"/>
      <c r="K82" s="27"/>
      <c r="L82" s="27"/>
      <c r="N82" s="28"/>
      <c r="O82" s="17"/>
    </row>
    <row r="83" spans="1:15" ht="15.75" customHeight="1">
      <c r="B83" s="25"/>
      <c r="C83" s="26"/>
      <c r="D83" s="53"/>
      <c r="E83" s="18"/>
      <c r="F83" s="18"/>
      <c r="G83" s="18"/>
      <c r="H83" s="26"/>
      <c r="I83" s="27"/>
      <c r="J83" s="27"/>
      <c r="K83" s="27"/>
      <c r="L83" s="27"/>
      <c r="N83" s="28"/>
      <c r="O83" s="17"/>
    </row>
    <row r="84" spans="1:15" ht="15.75" customHeight="1">
      <c r="D84" s="30" t="s">
        <v>105</v>
      </c>
      <c r="E84" s="30"/>
      <c r="F84" s="47"/>
      <c r="G84" s="31"/>
      <c r="H84" s="32"/>
      <c r="I84" s="33"/>
      <c r="J84" s="33"/>
      <c r="K84" s="33"/>
      <c r="L84" s="34">
        <f>SUM(L36:L58,L64:L81)</f>
        <v>0</v>
      </c>
      <c r="N84" s="28"/>
      <c r="O84" s="17"/>
    </row>
    <row r="85" spans="1:15">
      <c r="D85" s="30" t="s">
        <v>106</v>
      </c>
      <c r="E85" s="30"/>
      <c r="F85" s="47"/>
      <c r="G85" s="31"/>
      <c r="H85" s="32"/>
      <c r="I85" s="33"/>
      <c r="J85" s="33"/>
      <c r="K85" s="33"/>
      <c r="L85" s="34">
        <f>SUM(L36:L42,L44,L64:L70,L72,L58,L80)</f>
        <v>0</v>
      </c>
      <c r="N85" s="28"/>
      <c r="O85" s="17"/>
    </row>
    <row r="86" spans="1:15">
      <c r="D86" s="30" t="s">
        <v>107</v>
      </c>
      <c r="E86" s="30"/>
      <c r="F86" s="47"/>
      <c r="G86" s="31"/>
      <c r="H86" s="32"/>
      <c r="I86" s="33"/>
      <c r="J86" s="33"/>
      <c r="K86" s="33"/>
      <c r="L86" s="34">
        <f>SUM(J46:J49)+SUM(J50:J53)*7+J57+SUM(M36:M81)</f>
        <v>978.2</v>
      </c>
      <c r="N86" s="28"/>
      <c r="O86" s="17"/>
    </row>
    <row r="87" spans="1:15">
      <c r="E87" s="17"/>
      <c r="F87" s="32"/>
      <c r="G87" s="17"/>
      <c r="H87" s="32"/>
      <c r="I87" s="33"/>
      <c r="J87" s="33"/>
      <c r="K87" s="33"/>
      <c r="L87" s="17"/>
      <c r="N87" s="28"/>
      <c r="O87" s="17"/>
    </row>
    <row r="88" spans="1:15">
      <c r="D88" s="96" t="s">
        <v>108</v>
      </c>
      <c r="E88" s="49"/>
      <c r="F88" s="49"/>
      <c r="G88" s="17"/>
      <c r="H88" s="17"/>
      <c r="I88" s="17"/>
      <c r="J88" s="33"/>
      <c r="K88" s="33"/>
      <c r="L88" s="17"/>
      <c r="N88" s="28"/>
      <c r="O88" s="17"/>
    </row>
    <row r="89" spans="1:15">
      <c r="D89" s="48" t="s">
        <v>109</v>
      </c>
      <c r="E89" s="49"/>
      <c r="F89" s="49"/>
      <c r="G89" s="17"/>
      <c r="H89" s="17"/>
      <c r="I89" s="17"/>
      <c r="N89" s="28"/>
    </row>
    <row r="90" spans="1:15">
      <c r="D90" s="97" t="s">
        <v>110</v>
      </c>
      <c r="E90" s="49"/>
      <c r="F90" s="49"/>
      <c r="G90" s="17"/>
      <c r="H90" s="17"/>
      <c r="I90" s="17"/>
      <c r="J90" s="33"/>
      <c r="K90" s="33"/>
      <c r="L90" s="17"/>
      <c r="N90" s="28"/>
      <c r="O90" s="17"/>
    </row>
    <row r="91" spans="1:15">
      <c r="D91" s="48" t="s">
        <v>111</v>
      </c>
      <c r="E91" s="49"/>
      <c r="F91" s="49"/>
      <c r="G91" s="17"/>
      <c r="H91" s="17"/>
      <c r="I91" s="17"/>
      <c r="L91" s="17"/>
      <c r="N91" s="28"/>
    </row>
    <row r="92" spans="1:15">
      <c r="D92" s="62"/>
      <c r="E92" s="49"/>
      <c r="F92" s="49"/>
      <c r="G92" s="17"/>
      <c r="H92" s="17"/>
      <c r="I92" s="17"/>
      <c r="L92" s="17"/>
      <c r="N92" s="28"/>
    </row>
    <row r="93" spans="1:15">
      <c r="D93" s="62"/>
      <c r="E93" s="49"/>
      <c r="F93" s="49"/>
      <c r="G93" s="17"/>
      <c r="H93" s="17"/>
      <c r="I93" s="17"/>
      <c r="L93" s="17"/>
      <c r="N93" s="28"/>
    </row>
    <row r="94" spans="1:15">
      <c r="D94" s="55" t="s">
        <v>31</v>
      </c>
      <c r="E94" s="48" t="s">
        <v>112</v>
      </c>
      <c r="F94" s="49"/>
      <c r="G94" s="17"/>
      <c r="H94" s="17"/>
      <c r="I94" s="17"/>
      <c r="J94" s="28"/>
      <c r="K94" s="28"/>
      <c r="L94" s="17"/>
      <c r="N94" s="28"/>
    </row>
    <row r="95" spans="1:15">
      <c r="D95" s="78" t="s">
        <v>51</v>
      </c>
      <c r="E95" s="48" t="s">
        <v>113</v>
      </c>
      <c r="F95" s="48"/>
      <c r="G95" s="17"/>
      <c r="H95" s="17"/>
      <c r="I95" s="17"/>
      <c r="J95" s="28"/>
      <c r="K95" s="28"/>
      <c r="L95" s="17"/>
      <c r="N95" s="28"/>
    </row>
    <row r="96" spans="1:15">
      <c r="D96" s="56" t="s">
        <v>47</v>
      </c>
      <c r="E96" s="48" t="s">
        <v>114</v>
      </c>
      <c r="F96" s="48"/>
      <c r="G96" s="17"/>
      <c r="H96" s="17"/>
      <c r="I96" s="17"/>
      <c r="J96" s="28"/>
      <c r="K96" s="28"/>
      <c r="L96" s="17"/>
      <c r="N96" s="28"/>
    </row>
    <row r="97" spans="1:16">
      <c r="D97" s="50"/>
      <c r="E97" s="17"/>
      <c r="F97" s="17"/>
      <c r="G97" s="17"/>
      <c r="H97" s="17"/>
      <c r="I97" s="28"/>
      <c r="J97" s="28"/>
      <c r="K97" s="28"/>
      <c r="L97" s="17"/>
      <c r="N97" s="28"/>
    </row>
    <row r="98" spans="1:16">
      <c r="D98" s="17"/>
      <c r="E98" s="17"/>
      <c r="F98" s="17"/>
      <c r="G98" s="17"/>
      <c r="H98" s="17"/>
      <c r="I98" s="28"/>
      <c r="J98" s="28"/>
      <c r="K98" s="28"/>
      <c r="L98" s="17"/>
      <c r="N98" s="28"/>
    </row>
    <row r="99" spans="1:16" ht="26.25">
      <c r="A99" s="3"/>
      <c r="B99" s="3"/>
      <c r="C99" s="4" t="s">
        <v>115</v>
      </c>
      <c r="D99" s="4"/>
      <c r="E99" s="5"/>
      <c r="F99" s="5"/>
      <c r="G99" s="5"/>
      <c r="H99" s="5"/>
      <c r="I99" s="5"/>
      <c r="J99" s="5"/>
      <c r="K99" s="5"/>
      <c r="L99" s="98" t="s">
        <v>116</v>
      </c>
      <c r="M99" s="6">
        <v>0.9</v>
      </c>
      <c r="N99" s="28"/>
      <c r="O99" s="6"/>
      <c r="P99" s="6"/>
    </row>
    <row r="100" spans="1:16" ht="26.25">
      <c r="A100" s="6"/>
      <c r="B100" s="6"/>
      <c r="C100" s="35"/>
      <c r="D100" s="35"/>
      <c r="E100" s="36"/>
      <c r="F100" s="36"/>
      <c r="G100" s="36"/>
      <c r="H100" s="36"/>
      <c r="I100" s="36"/>
      <c r="J100" s="36"/>
      <c r="K100" s="36"/>
      <c r="L100" s="6"/>
      <c r="M100" s="6"/>
      <c r="N100" s="28"/>
      <c r="O100" s="6"/>
      <c r="P100" s="6"/>
    </row>
    <row r="101" spans="1:16">
      <c r="C101" s="48" t="s">
        <v>117</v>
      </c>
      <c r="D101" s="17"/>
      <c r="E101" s="17"/>
      <c r="F101" s="17"/>
      <c r="G101" s="17"/>
      <c r="H101" s="17"/>
      <c r="I101" s="37"/>
      <c r="J101" s="37"/>
      <c r="K101" s="37"/>
      <c r="L101" s="17"/>
    </row>
    <row r="102" spans="1:16">
      <c r="C102" s="48" t="s">
        <v>118</v>
      </c>
      <c r="D102" s="17"/>
      <c r="E102" s="17"/>
      <c r="F102" s="17"/>
      <c r="G102" s="17"/>
      <c r="H102" s="17"/>
      <c r="I102" s="37"/>
      <c r="J102" s="37"/>
      <c r="K102" s="37"/>
      <c r="L102" s="17"/>
    </row>
    <row r="103" spans="1:16">
      <c r="C103" s="17"/>
      <c r="D103" s="17"/>
      <c r="E103" s="17"/>
      <c r="F103" s="17"/>
      <c r="G103" s="17"/>
      <c r="H103" s="17"/>
      <c r="I103" s="37"/>
      <c r="J103" s="37"/>
      <c r="K103" s="37"/>
      <c r="L103" s="17"/>
    </row>
    <row r="104" spans="1:16">
      <c r="C104" s="101" t="s">
        <v>119</v>
      </c>
      <c r="D104" s="101"/>
      <c r="E104" s="101"/>
      <c r="F104" s="101"/>
      <c r="G104" s="101"/>
      <c r="H104" s="101"/>
      <c r="I104" s="101"/>
      <c r="J104" s="101"/>
      <c r="K104" s="101"/>
      <c r="L104" s="101"/>
    </row>
    <row r="105" spans="1:16">
      <c r="F105" s="17"/>
      <c r="G105" s="17"/>
      <c r="H105" s="17"/>
      <c r="I105" s="37"/>
      <c r="J105" s="37"/>
      <c r="K105" s="37"/>
      <c r="L105" s="17"/>
    </row>
    <row r="106" spans="1:16">
      <c r="F106" s="17"/>
      <c r="G106" s="17"/>
      <c r="H106" s="17"/>
      <c r="I106" s="37"/>
      <c r="J106" s="37"/>
      <c r="K106" s="37"/>
      <c r="L106" s="17"/>
    </row>
    <row r="107" spans="1:16">
      <c r="F107" s="17"/>
      <c r="G107" s="17"/>
      <c r="H107" s="17"/>
      <c r="I107" s="37"/>
      <c r="J107" s="37"/>
      <c r="K107" s="37"/>
      <c r="L107" s="17"/>
    </row>
    <row r="108" spans="1:16">
      <c r="E108" s="17"/>
      <c r="F108" s="17"/>
      <c r="G108" s="17"/>
      <c r="H108" s="17"/>
      <c r="I108" s="37"/>
      <c r="J108" s="37"/>
      <c r="K108" s="37"/>
      <c r="L108" s="17"/>
    </row>
    <row r="109" spans="1:16">
      <c r="E109" s="17"/>
      <c r="F109" s="17"/>
      <c r="G109" s="17"/>
      <c r="H109" s="17"/>
      <c r="I109" s="37"/>
      <c r="J109" s="37"/>
      <c r="K109" s="37"/>
      <c r="L109" s="17"/>
    </row>
    <row r="110" spans="1:16">
      <c r="E110" s="17"/>
      <c r="F110" s="17"/>
      <c r="G110" s="17"/>
      <c r="H110" s="17"/>
      <c r="I110" s="37"/>
      <c r="J110" s="37"/>
      <c r="K110" s="37"/>
      <c r="L110" s="17"/>
    </row>
    <row r="111" spans="1:16">
      <c r="E111" s="17"/>
      <c r="F111" s="17"/>
      <c r="G111" s="17"/>
      <c r="H111" s="17"/>
      <c r="I111" s="37"/>
      <c r="J111" s="37"/>
      <c r="K111" s="37"/>
      <c r="L111" s="17"/>
    </row>
    <row r="112" spans="1:16">
      <c r="E112" s="17"/>
      <c r="F112" s="17"/>
      <c r="G112" s="17"/>
      <c r="H112" s="17"/>
      <c r="I112" s="37"/>
      <c r="J112" s="37"/>
      <c r="K112" s="37"/>
      <c r="L112" s="17"/>
    </row>
    <row r="113" spans="5:12">
      <c r="E113" s="17"/>
      <c r="F113" s="17"/>
      <c r="G113" s="17"/>
      <c r="H113" s="17"/>
      <c r="I113" s="37"/>
      <c r="J113" s="37"/>
      <c r="K113" s="37"/>
      <c r="L113" s="17"/>
    </row>
    <row r="114" spans="5:12">
      <c r="E114" s="17"/>
      <c r="F114" s="17"/>
      <c r="G114" s="17"/>
      <c r="H114" s="17"/>
      <c r="I114" s="37"/>
      <c r="J114" s="37"/>
      <c r="K114" s="37"/>
      <c r="L114" s="17"/>
    </row>
    <row r="115" spans="5:12">
      <c r="E115" s="17"/>
      <c r="F115" s="17"/>
      <c r="G115" s="17"/>
      <c r="H115" s="17"/>
      <c r="I115" s="37"/>
      <c r="J115" s="37"/>
      <c r="K115" s="37"/>
      <c r="L115" s="17"/>
    </row>
    <row r="116" spans="5:12">
      <c r="E116" s="17"/>
      <c r="F116" s="17"/>
      <c r="G116" s="17"/>
      <c r="H116" s="17"/>
      <c r="I116" s="37"/>
      <c r="J116" s="37"/>
      <c r="K116" s="37"/>
      <c r="L116" s="17"/>
    </row>
    <row r="117" spans="5:12">
      <c r="E117" s="17"/>
      <c r="F117" s="17"/>
      <c r="G117" s="17"/>
      <c r="H117" s="17"/>
      <c r="I117" s="37"/>
      <c r="J117" s="37"/>
      <c r="K117" s="37"/>
      <c r="L117" s="17"/>
    </row>
    <row r="118" spans="5:12">
      <c r="E118" s="17"/>
      <c r="F118" s="17"/>
      <c r="G118" s="17"/>
      <c r="H118" s="17"/>
      <c r="I118" s="37"/>
      <c r="J118" s="37"/>
      <c r="K118" s="37"/>
      <c r="L118" s="17"/>
    </row>
    <row r="119" spans="5:12">
      <c r="E119" s="17"/>
      <c r="F119" s="17"/>
      <c r="G119" s="17"/>
      <c r="H119" s="17"/>
      <c r="I119" s="37"/>
      <c r="J119" s="37"/>
      <c r="K119" s="37"/>
      <c r="L119" s="17"/>
    </row>
    <row r="120" spans="5:12">
      <c r="E120" s="17"/>
      <c r="F120" s="17"/>
      <c r="G120" s="17"/>
      <c r="H120" s="17"/>
      <c r="I120" s="37"/>
      <c r="J120" s="37"/>
      <c r="K120" s="37"/>
      <c r="L120" s="17"/>
    </row>
    <row r="121" spans="5:12">
      <c r="E121" s="17"/>
      <c r="F121" s="17"/>
      <c r="G121" s="17"/>
      <c r="H121" s="17"/>
      <c r="I121" s="37"/>
      <c r="J121" s="37"/>
      <c r="K121" s="37"/>
      <c r="L121" s="17"/>
    </row>
    <row r="122" spans="5:12">
      <c r="E122" s="17"/>
      <c r="F122" s="17"/>
      <c r="G122" s="17"/>
      <c r="H122" s="17"/>
      <c r="I122" s="37"/>
      <c r="J122" s="37"/>
      <c r="K122" s="37"/>
      <c r="L122" s="17"/>
    </row>
    <row r="123" spans="5:12">
      <c r="E123" s="17"/>
      <c r="F123" s="17"/>
      <c r="G123" s="17"/>
      <c r="H123" s="17"/>
      <c r="I123" s="37"/>
      <c r="J123" s="37"/>
      <c r="K123" s="37"/>
      <c r="L123" s="17"/>
    </row>
    <row r="124" spans="5:12">
      <c r="E124" s="17"/>
      <c r="F124" s="17"/>
      <c r="G124" s="17"/>
      <c r="H124" s="17"/>
      <c r="I124" s="37"/>
      <c r="J124" s="37"/>
      <c r="K124" s="37"/>
      <c r="L124" s="17"/>
    </row>
    <row r="125" spans="5:12">
      <c r="E125" s="17"/>
      <c r="F125" s="17"/>
      <c r="G125" s="17"/>
      <c r="H125" s="17"/>
      <c r="I125" s="37"/>
      <c r="J125" s="37"/>
      <c r="K125" s="37"/>
      <c r="L125" s="17"/>
    </row>
    <row r="126" spans="5:12">
      <c r="E126" s="17"/>
      <c r="F126" s="17"/>
      <c r="G126" s="17"/>
      <c r="H126" s="17"/>
      <c r="I126" s="37"/>
      <c r="J126" s="37"/>
      <c r="K126" s="37"/>
      <c r="L126" s="17"/>
    </row>
    <row r="127" spans="5:12">
      <c r="E127" s="17"/>
      <c r="F127" s="17"/>
      <c r="G127" s="17"/>
      <c r="H127" s="17"/>
      <c r="I127" s="37"/>
      <c r="J127" s="37"/>
      <c r="K127" s="37"/>
      <c r="L127" s="17"/>
    </row>
    <row r="128" spans="5:12">
      <c r="E128" s="17"/>
      <c r="F128" s="17"/>
      <c r="G128" s="17"/>
      <c r="H128" s="17"/>
      <c r="I128" s="37"/>
      <c r="J128" s="37"/>
      <c r="K128" s="37"/>
      <c r="L128" s="17"/>
    </row>
    <row r="129" spans="5:12">
      <c r="E129" s="17"/>
      <c r="F129" s="17"/>
      <c r="G129" s="17"/>
      <c r="H129" s="17"/>
      <c r="I129" s="37"/>
      <c r="J129" s="37"/>
      <c r="K129" s="37"/>
      <c r="L129" s="17"/>
    </row>
    <row r="130" spans="5:12">
      <c r="E130" s="17"/>
      <c r="F130" s="17"/>
      <c r="G130" s="17"/>
      <c r="H130" s="17"/>
      <c r="I130" s="37"/>
      <c r="J130" s="37"/>
      <c r="K130" s="37"/>
      <c r="L130" s="17"/>
    </row>
    <row r="131" spans="5:12">
      <c r="E131" s="17"/>
      <c r="F131" s="17"/>
      <c r="G131" s="17"/>
      <c r="H131" s="17"/>
      <c r="I131" s="37"/>
      <c r="J131" s="37"/>
      <c r="K131" s="37"/>
      <c r="L131" s="17"/>
    </row>
    <row r="132" spans="5:12">
      <c r="E132" s="17"/>
      <c r="F132" s="17"/>
      <c r="G132" s="17"/>
      <c r="H132" s="17"/>
      <c r="I132" s="37"/>
      <c r="J132" s="37"/>
      <c r="K132" s="37"/>
      <c r="L132" s="17"/>
    </row>
    <row r="133" spans="5:12">
      <c r="E133" s="17"/>
      <c r="F133" s="17"/>
      <c r="G133" s="17"/>
      <c r="H133" s="17"/>
      <c r="I133" s="37"/>
      <c r="J133" s="37"/>
      <c r="K133" s="37"/>
      <c r="L133" s="17"/>
    </row>
    <row r="134" spans="5:12">
      <c r="E134" s="17"/>
      <c r="F134" s="17"/>
      <c r="G134" s="17"/>
      <c r="H134" s="17"/>
      <c r="I134" s="37"/>
      <c r="J134" s="37"/>
      <c r="K134" s="37"/>
      <c r="L134" s="17"/>
    </row>
    <row r="135" spans="5:12">
      <c r="E135" s="17"/>
      <c r="F135" s="17"/>
      <c r="G135" s="17"/>
      <c r="H135" s="17"/>
      <c r="I135" s="37"/>
      <c r="J135" s="37"/>
      <c r="K135" s="37"/>
      <c r="L135" s="17"/>
    </row>
    <row r="136" spans="5:12">
      <c r="E136" s="17"/>
      <c r="F136" s="17"/>
      <c r="G136" s="17"/>
      <c r="H136" s="17"/>
      <c r="I136" s="37"/>
      <c r="J136" s="37"/>
      <c r="K136" s="37"/>
      <c r="L136" s="17"/>
    </row>
    <row r="137" spans="5:12">
      <c r="E137" s="17"/>
      <c r="F137" s="17"/>
      <c r="G137" s="17"/>
      <c r="H137" s="17"/>
      <c r="I137" s="37"/>
      <c r="J137" s="37"/>
      <c r="K137" s="37"/>
      <c r="L137" s="17"/>
    </row>
    <row r="138" spans="5:12">
      <c r="E138" s="17"/>
      <c r="F138" s="17"/>
      <c r="G138" s="17"/>
      <c r="H138" s="17"/>
      <c r="I138" s="37"/>
      <c r="J138" s="37"/>
      <c r="K138" s="37"/>
      <c r="L138" s="17"/>
    </row>
    <row r="139" spans="5:12">
      <c r="L139" s="17"/>
    </row>
    <row r="140" spans="5:12">
      <c r="L140" s="17"/>
    </row>
    <row r="141" spans="5:12">
      <c r="L141" s="17"/>
    </row>
    <row r="142" spans="5:12">
      <c r="L142" s="17"/>
    </row>
  </sheetData>
  <sheetProtection algorithmName="SHA-512" hashValue="JR2d2cVEbMx6dL11X+8Ggpb3DL8CQMt6yLPdtisaobKfjb5Lw2sEEiTmz5HJDFsbg6ocd9eIbBUSIQQw7zSWUg==" saltValue="bBLEi1Qi6P3LcTGovNJZmA==" spinCount="100000" sheet="1" selectLockedCells="1"/>
  <mergeCells count="27">
    <mergeCell ref="D73:G73"/>
    <mergeCell ref="D80:G80"/>
    <mergeCell ref="D75:G75"/>
    <mergeCell ref="D77:G77"/>
    <mergeCell ref="D74:G74"/>
    <mergeCell ref="D79:G79"/>
    <mergeCell ref="A6:B6"/>
    <mergeCell ref="A7:C7"/>
    <mergeCell ref="D7:E7"/>
    <mergeCell ref="F7:G7"/>
    <mergeCell ref="D64:G64"/>
    <mergeCell ref="E2:I2"/>
    <mergeCell ref="E4:I4"/>
    <mergeCell ref="E6:L6"/>
    <mergeCell ref="C104:L104"/>
    <mergeCell ref="C10:E10"/>
    <mergeCell ref="H10:L10"/>
    <mergeCell ref="C16:E16"/>
    <mergeCell ref="H16:L16"/>
    <mergeCell ref="D56:G56"/>
    <mergeCell ref="D57:G57"/>
    <mergeCell ref="D55:G55"/>
    <mergeCell ref="D59:G59"/>
    <mergeCell ref="C28:M28"/>
    <mergeCell ref="C30:L30"/>
    <mergeCell ref="D78:G78"/>
    <mergeCell ref="D81:G81"/>
  </mergeCells>
  <phoneticPr fontId="19" type="noConversion"/>
  <conditionalFormatting sqref="C36:C60 C64:C83">
    <cfRule type="cellIs" dxfId="0" priority="42" operator="notEqual">
      <formula>B36</formula>
    </cfRule>
  </conditionalFormatting>
  <hyperlinks>
    <hyperlink ref="D90" r:id="rId1" display="http://www.vanin.be/bingel/licenties" xr:uid="{8B6F3D50-B3C9-B847-B41C-9403EA723113}"/>
  </hyperlinks>
  <pageMargins left="0.7" right="0.7" top="0.75" bottom="0.75" header="0.3" footer="0.3"/>
  <pageSetup paperSize="9" orientation="landscape" r:id="rId2"/>
  <customProperties>
    <customPr name="_pios_id" r:id="rId3"/>
  </customProperties>
  <drawing r:id="rId4"/>
  <legacyDrawing r:id="rId5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7" r:id="rId6" name="Check Box 26">
              <controlPr defaultSize="0" autoFill="0" autoLine="0" autoPict="0">
                <anchor moveWithCells="1">
                  <from>
                    <xdr:col>7</xdr:col>
                    <xdr:colOff>1019175</xdr:colOff>
                    <xdr:row>17</xdr:row>
                    <xdr:rowOff>0</xdr:rowOff>
                  </from>
                  <to>
                    <xdr:col>7</xdr:col>
                    <xdr:colOff>1295400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30">
              <controlPr defaultSize="0" autoFill="0" autoLine="0" autoPict="0">
                <anchor moveWithCells="1">
                  <from>
                    <xdr:col>7</xdr:col>
                    <xdr:colOff>1019175</xdr:colOff>
                    <xdr:row>16</xdr:row>
                    <xdr:rowOff>28575</xdr:rowOff>
                  </from>
                  <to>
                    <xdr:col>7</xdr:col>
                    <xdr:colOff>1257300</xdr:colOff>
                    <xdr:row>17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15">
              <controlPr defaultSize="0" autoFill="0" autoLine="0" autoPict="0">
                <anchor moveWithCells="1">
                  <from>
                    <xdr:col>2</xdr:col>
                    <xdr:colOff>1019175</xdr:colOff>
                    <xdr:row>15</xdr:row>
                    <xdr:rowOff>609600</xdr:rowOff>
                  </from>
                  <to>
                    <xdr:col>3</xdr:col>
                    <xdr:colOff>219075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9" name="Check Box 13">
              <controlPr defaultSize="0" autoFill="0" autoLine="0" autoPict="0">
                <anchor moveWithCells="1">
                  <from>
                    <xdr:col>2</xdr:col>
                    <xdr:colOff>1019175</xdr:colOff>
                    <xdr:row>17</xdr:row>
                    <xdr:rowOff>9525</xdr:rowOff>
                  </from>
                  <to>
                    <xdr:col>3</xdr:col>
                    <xdr:colOff>266700</xdr:colOff>
                    <xdr:row>18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0974581-4bbf-443e-902f-14073e9fb4f6" xsi:nil="true"/>
    <lcf76f155ced4ddcb4097134ff3c332f xmlns="d583d17e-83dc-4b5b-8a75-9f384c16a9c4">
      <Terms xmlns="http://schemas.microsoft.com/office/infopath/2007/PartnerControls"/>
    </lcf76f155ced4ddcb4097134ff3c332f>
    <SharedWithUsers xmlns="3c7739ed-f00a-457a-b3da-c0a79f8e2e74">
      <UserInfo>
        <DisplayName/>
        <AccountId xsi:nil="true"/>
        <AccountType/>
      </UserInfo>
    </SharedWithUsers>
    <MediaLengthInSeconds xmlns="d583d17e-83dc-4b5b-8a75-9f384c16a9c4" xsi:nil="true"/>
    <_Flow_SignoffStatus xmlns="d583d17e-83dc-4b5b-8a75-9f384c16a9c4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ECB43B0ABF45C45A0B0F45D426333F6" ma:contentTypeVersion="18" ma:contentTypeDescription="Een nieuw document maken." ma:contentTypeScope="" ma:versionID="4fca12575c8d2626f13c73e51f72314d">
  <xsd:schema xmlns:xsd="http://www.w3.org/2001/XMLSchema" xmlns:xs="http://www.w3.org/2001/XMLSchema" xmlns:p="http://schemas.microsoft.com/office/2006/metadata/properties" xmlns:ns2="3c7739ed-f00a-457a-b3da-c0a79f8e2e74" xmlns:ns3="d583d17e-83dc-4b5b-8a75-9f384c16a9c4" xmlns:ns4="f0974581-4bbf-443e-902f-14073e9fb4f6" targetNamespace="http://schemas.microsoft.com/office/2006/metadata/properties" ma:root="true" ma:fieldsID="73093d240334260d0aefc9cacd914294" ns2:_="" ns3:_="" ns4:_="">
    <xsd:import namespace="3c7739ed-f00a-457a-b3da-c0a79f8e2e74"/>
    <xsd:import namespace="d583d17e-83dc-4b5b-8a75-9f384c16a9c4"/>
    <xsd:import namespace="f0974581-4bbf-443e-902f-14073e9fb4f6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4:TaxCatchAll" minOccurs="0"/>
                <xsd:element ref="ns3:MediaServiceOCR" minOccurs="0"/>
                <xsd:element ref="ns3:MediaServiceLocation" minOccurs="0"/>
                <xsd:element ref="ns3:MediaServiceSearchProperties" minOccurs="0"/>
                <xsd:element ref="ns3:MediaServiceBillingMetadata" minOccurs="0"/>
                <xsd:element ref="ns3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c7739ed-f00a-457a-b3da-c0a79f8e2e74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83d17e-83dc-4b5b-8a75-9f384c16a9c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8" nillable="true" ma:taxonomy="true" ma:internalName="lcf76f155ced4ddcb4097134ff3c332f" ma:taxonomyFieldName="MediaServiceImageTags" ma:displayName="Afbeeldingtags" ma:readOnly="false" ma:fieldId="{5cf76f15-5ced-4ddc-b409-7134ff3c332f}" ma:taxonomyMulti="true" ma:sspId="4d49524a-21d1-44ef-b988-918b9b43375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  <xsd:element name="_Flow_SignoffStatus" ma:index="24" nillable="true" ma:displayName="Afmeldingsstatus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974581-4bbf-443e-902f-14073e9fb4f6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da0e7dc1-4f72-4a4a-96c3-e9656f10eeee}" ma:internalName="TaxCatchAll" ma:showField="CatchAllData" ma:web="3c7739ed-f00a-457a-b3da-c0a79f8e2e7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0145591-CCB6-4378-A742-E424CA5E2C07}"/>
</file>

<file path=customXml/itemProps2.xml><?xml version="1.0" encoding="utf-8"?>
<ds:datastoreItem xmlns:ds="http://schemas.openxmlformats.org/officeDocument/2006/customXml" ds:itemID="{392AE9C3-7A24-475B-AAA0-5A9E9EFCDE46}"/>
</file>

<file path=customXml/itemProps3.xml><?xml version="1.0" encoding="utf-8"?>
<ds:datastoreItem xmlns:ds="http://schemas.openxmlformats.org/officeDocument/2006/customXml" ds:itemID="{4A2E1B14-A3BD-45AA-A467-79A1877FE7E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Denis Janssens</dc:creator>
  <cp:keywords/>
  <dc:description/>
  <cp:lastModifiedBy/>
  <cp:revision/>
  <dcterms:created xsi:type="dcterms:W3CDTF">2022-09-21T14:48:34Z</dcterms:created>
  <dcterms:modified xsi:type="dcterms:W3CDTF">2026-03-11T07:50:14Z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0x0101009ECB43B0ABF45C45A0B0F45D426333F6</vt:lpwstr>
  </property>
  <property fmtid="{D5CDD505-2E9C-101B-9397-08002B2CF9AE}" pid="3" name="MediaServiceImageTags">
    <vt:lpwstr/>
  </property>
  <property fmtid="{D5CDD505-2E9C-101B-9397-08002B2CF9AE}" pid="4" name="Order">
    <vt:r8>4049900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ComplianceAssetId">
    <vt:lpwstr/>
  </property>
  <property fmtid="{D5CDD505-2E9C-101B-9397-08002B2CF9AE}" pid="8" name="TemplateUrl">
    <vt:lpwstr/>
  </property>
  <property fmtid="{D5CDD505-2E9C-101B-9397-08002B2CF9AE}" pid="9" name="_ExtendedDescription">
    <vt:lpwstr/>
  </property>
  <property fmtid="{D5CDD505-2E9C-101B-9397-08002B2CF9AE}" pid="10" name="TriggerFlowInfo">
    <vt:lpwstr/>
  </property>
</Properties>
</file>