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75E9FD00-9F33-4CCD-8E68-BD74473785C5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ik lees met hup een aap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0" i="4" l="1"/>
  <c r="C90" i="4" s="1"/>
  <c r="B92" i="4"/>
  <c r="C92" i="4" s="1"/>
  <c r="B30" i="4"/>
  <c r="C30" i="4" s="1"/>
  <c r="K30" i="4" s="1"/>
  <c r="C32" i="4"/>
  <c r="K32" i="4" s="1"/>
  <c r="C31" i="4"/>
  <c r="K31" i="4" s="1"/>
  <c r="B58" i="4" l="1"/>
  <c r="B57" i="4"/>
  <c r="B61" i="4"/>
  <c r="B60" i="4"/>
  <c r="B56" i="4"/>
  <c r="B62" i="4" l="1"/>
  <c r="B55" i="4"/>
  <c r="B59" i="4" l="1"/>
  <c r="C55" i="4"/>
  <c r="K55" i="4" s="1"/>
  <c r="B54" i="4"/>
  <c r="C54" i="4" s="1"/>
  <c r="K54" i="4" s="1"/>
  <c r="C50" i="4"/>
  <c r="K50" i="4" s="1"/>
  <c r="C49" i="4"/>
  <c r="K49" i="4" s="1"/>
  <c r="C48" i="4"/>
  <c r="K48" i="4" s="1"/>
  <c r="C47" i="4"/>
  <c r="K47" i="4" s="1"/>
  <c r="C46" i="4"/>
  <c r="K46" i="4" s="1"/>
  <c r="C45" i="4"/>
  <c r="K45" i="4" s="1"/>
  <c r="C44" i="4"/>
  <c r="K44" i="4" s="1"/>
  <c r="C43" i="4"/>
  <c r="K43" i="4" s="1"/>
  <c r="C57" i="4" l="1"/>
  <c r="K57" i="4" s="1"/>
  <c r="C58" i="4" l="1"/>
  <c r="K58" i="4" s="1"/>
  <c r="B64" i="4"/>
  <c r="C64" i="4" s="1"/>
  <c r="B89" i="4"/>
  <c r="B88" i="4"/>
  <c r="B93" i="4"/>
  <c r="C93" i="4" s="1"/>
  <c r="K93" i="4" s="1"/>
  <c r="B66" i="4"/>
  <c r="B65" i="4"/>
  <c r="C65" i="4" s="1"/>
  <c r="K65" i="4" l="1"/>
  <c r="C66" i="4"/>
  <c r="K66" i="4" s="1"/>
  <c r="B94" i="4" l="1"/>
  <c r="B91" i="4"/>
  <c r="B80" i="4"/>
  <c r="B81" i="4"/>
  <c r="B82" i="4"/>
  <c r="B79" i="4"/>
  <c r="B75" i="4"/>
  <c r="B76" i="4"/>
  <c r="C59" i="4"/>
  <c r="K59" i="4" s="1"/>
  <c r="C94" i="4" l="1"/>
  <c r="K94" i="4" s="1"/>
  <c r="K92" i="4"/>
  <c r="C61" i="4"/>
  <c r="K61" i="4" s="1"/>
  <c r="C60" i="4"/>
  <c r="K60" i="4" s="1"/>
  <c r="C62" i="4"/>
  <c r="K62" i="4" s="1"/>
  <c r="C91" i="4"/>
  <c r="K91" i="4" s="1"/>
  <c r="K90" i="4"/>
  <c r="C89" i="4"/>
  <c r="K89" i="4" s="1"/>
  <c r="C88" i="4"/>
  <c r="K88" i="4" s="1"/>
  <c r="C87" i="4"/>
  <c r="K87" i="4" s="1"/>
  <c r="C86" i="4"/>
  <c r="K86" i="4" s="1"/>
  <c r="C85" i="4"/>
  <c r="K85" i="4" s="1"/>
  <c r="C84" i="4"/>
  <c r="K84" i="4" s="1"/>
  <c r="C83" i="4"/>
  <c r="K83" i="4" s="1"/>
  <c r="C82" i="4"/>
  <c r="K82" i="4" s="1"/>
  <c r="C81" i="4"/>
  <c r="K81" i="4" s="1"/>
  <c r="K64" i="4" l="1"/>
  <c r="B63" i="4"/>
  <c r="C63" i="4" s="1"/>
  <c r="K63" i="4" s="1"/>
  <c r="C56" i="4"/>
  <c r="K56" i="4" s="1"/>
  <c r="C52" i="4"/>
  <c r="K52" i="4" s="1"/>
  <c r="C51" i="4"/>
  <c r="K51" i="4" s="1"/>
  <c r="C42" i="4"/>
  <c r="K42" i="4" s="1"/>
  <c r="B77" i="4" l="1"/>
  <c r="B69" i="4" l="1"/>
  <c r="C69" i="4" s="1"/>
  <c r="K69" i="4" s="1"/>
  <c r="B70" i="4"/>
  <c r="C70" i="4" s="1"/>
  <c r="K70" i="4" s="1"/>
  <c r="B71" i="4"/>
  <c r="C71" i="4" s="1"/>
  <c r="K71" i="4" s="1"/>
  <c r="B72" i="4"/>
  <c r="C72" i="4" s="1"/>
  <c r="K72" i="4" s="1"/>
  <c r="B73" i="4"/>
  <c r="C73" i="4" s="1"/>
  <c r="K73" i="4" s="1"/>
  <c r="B74" i="4"/>
  <c r="C74" i="4" s="1"/>
  <c r="K74" i="4" s="1"/>
  <c r="C75" i="4"/>
  <c r="K75" i="4" s="1"/>
  <c r="C76" i="4"/>
  <c r="K76" i="4" s="1"/>
  <c r="C77" i="4"/>
  <c r="K77" i="4" s="1"/>
  <c r="C35" i="4"/>
  <c r="K35" i="4" s="1"/>
  <c r="C36" i="4"/>
  <c r="K36" i="4" s="1"/>
  <c r="C37" i="4"/>
  <c r="K37" i="4" s="1"/>
  <c r="C38" i="4"/>
  <c r="K38" i="4" s="1"/>
  <c r="C39" i="4"/>
  <c r="K39" i="4" s="1"/>
  <c r="C40" i="4"/>
  <c r="K40" i="4" s="1"/>
  <c r="C41" i="4"/>
  <c r="K41" i="4" s="1"/>
  <c r="C34" i="4" l="1"/>
  <c r="K34" i="4" s="1"/>
  <c r="B68" i="4"/>
  <c r="C68" i="4" s="1"/>
  <c r="K68" i="4" s="1"/>
  <c r="C80" i="4"/>
  <c r="K80" i="4" s="1"/>
  <c r="C79" i="4"/>
  <c r="K79" i="4" s="1"/>
  <c r="C53" i="4" l="1"/>
  <c r="K53" i="4" s="1"/>
  <c r="K96" i="4" s="1"/>
  <c r="K95" i="4" l="1"/>
</calcChain>
</file>

<file path=xl/sharedStrings.xml><?xml version="1.0" encoding="utf-8"?>
<sst xmlns="http://schemas.openxmlformats.org/spreadsheetml/2006/main" count="218" uniqueCount="182">
  <si>
    <t>PRIJSLIJST 2026</t>
  </si>
  <si>
    <t>Dit is een prijslijst en geen bestelformulier. Bestellen doe je via de webshop: www.vanin.be.</t>
  </si>
  <si>
    <t>Naam school:</t>
  </si>
  <si>
    <t>Opmerking: er zijn complete pakketten met al het leerlingenmateriaal (themaschriften 1-9 + spellingschrift 1+2) beschikbaar voor de verschillende leessporen, inclusief de Bingellicentie. Je kan alle onderdelen inclusief de Bingellicenties ook afzonderlijk bestellen. De Bingellicentie moet op leerlingenaantal besteld worden.</t>
  </si>
  <si>
    <t>STAP 1: Geef aan voor hoeveel leerlingen en klassen jouw school wilt bestellen.</t>
  </si>
  <si>
    <r>
      <t>Mijn school heeft per leerjaar het volgende aantal LEERLINGEN in leerjaar 1.</t>
    </r>
    <r>
      <rPr>
        <b/>
        <sz val="8"/>
        <rFont val="Calibri"/>
        <family val="2"/>
        <scheme val="minor"/>
      </rPr>
      <t xml:space="preserve"> </t>
    </r>
  </si>
  <si>
    <t>Mijn school heeft per leerjaar het volgende aantal KLASSEN in leerjaar 1.</t>
  </si>
  <si>
    <t xml:space="preserve"> - leerlingen:</t>
  </si>
  <si>
    <t xml:space="preserve"> - klassen:</t>
  </si>
  <si>
    <t>STAP 2: FACULTATIEF: Duid aan wat je NIET wilt bestellen (meer informatie over de materialen: ikleesmethupenaap.be/materiaal).</t>
  </si>
  <si>
    <r>
      <t>Mijn school wenst GEEN facultatief materiaal te bestellen voor het leerlingen materiaal</t>
    </r>
    <r>
      <rPr>
        <b/>
        <sz val="8"/>
        <rFont val="Calibri"/>
        <family val="2"/>
        <scheme val="minor"/>
      </rPr>
      <t xml:space="preserve"> (= Leeswerkschrift  10, Projectschrift, Woordenmaker, Handpop hup en de Nieuwjaarsbrieven)</t>
    </r>
  </si>
  <si>
    <r>
      <t xml:space="preserve">Mijn school wenst GEEN facultatief materiaal te bestellen voor het leraren- en klasmateriaal 
</t>
    </r>
    <r>
      <rPr>
        <b/>
        <sz val="8"/>
        <rFont val="Calibri"/>
        <family val="2"/>
        <scheme val="minor"/>
      </rPr>
      <t>(= Handleiding Thema 10, Onderdelen klassikale platen en kaartenset, Beloningsstickers, Spellingposter, CS Spl oefenblok en Stempels)</t>
    </r>
  </si>
  <si>
    <t xml:space="preserve"> - geen facultatief leerlingen materiaal:</t>
  </si>
  <si>
    <t xml:space="preserve"> - geen facultatief leraren- en klasmateriaal:</t>
  </si>
  <si>
    <t>Mijn school gebruikt een van de volgende schrift-methodes</t>
  </si>
  <si>
    <t xml:space="preserve"> - Karakter</t>
  </si>
  <si>
    <t xml:space="preserve"> - Handschrift D'haese</t>
  </si>
  <si>
    <t>STAP 3: De totale prijs wordt automatisch berekend. Breng manueel wijzigingen aan indien gewenst.</t>
  </si>
  <si>
    <t>Aantal</t>
  </si>
  <si>
    <t>Titel</t>
  </si>
  <si>
    <t>Bestelnummer</t>
  </si>
  <si>
    <t>Prijs in euro</t>
  </si>
  <si>
    <t>Totale prijs in euro</t>
  </si>
  <si>
    <t>LEERJAAR 1</t>
  </si>
  <si>
    <t>IK LEES MET HUP EN AAP KRIJGT IN 2026 EEN OPVOLGER, AANGEPAST AAN DE NIEUWE MINIMUMDOELEN EN LEERPLANNEN: TAALTOER - IK LEES MET HUP EN AAP</t>
  </si>
  <si>
    <t>Leerlingenmateriaal</t>
  </si>
  <si>
    <t xml:space="preserve">Standaardpakket - Leesspoor 1 </t>
  </si>
  <si>
    <t>978-94-651-4106-0</t>
  </si>
  <si>
    <t>∞</t>
  </si>
  <si>
    <t>Standaardpakket - Leesspoor 2*</t>
  </si>
  <si>
    <t>978-94-651-4107-7</t>
  </si>
  <si>
    <t>Standaardpakket - Leesspoor 3*</t>
  </si>
  <si>
    <t>978-94-651-4108-4</t>
  </si>
  <si>
    <t xml:space="preserve">Indien je geen pakket bestelt, kan je de verschillende onderdelen van het pakket ook afzonderlijk bestellen </t>
  </si>
  <si>
    <t>Leeswerkschrift  1</t>
  </si>
  <si>
    <t>978-90-306-7247-0</t>
  </si>
  <si>
    <t>Leeswerkschrift  2</t>
  </si>
  <si>
    <t>978-90-306-7248-7</t>
  </si>
  <si>
    <t>Leeswerkschrift  3</t>
  </si>
  <si>
    <t>978-90-306-7249-4</t>
  </si>
  <si>
    <t>Leeswerkschrift  4</t>
  </si>
  <si>
    <t>978-90-306-7250-0</t>
  </si>
  <si>
    <t>Leeswerkschrift  5</t>
  </si>
  <si>
    <t>978-90-306-7251-7</t>
  </si>
  <si>
    <t>Leeswerkschrift  6</t>
  </si>
  <si>
    <t>978-90-306-7252-4</t>
  </si>
  <si>
    <t>Leeswerkschrift  7</t>
  </si>
  <si>
    <t>978-90-306-7253-1</t>
  </si>
  <si>
    <t>Leeswerkschrift  8</t>
  </si>
  <si>
    <t>978-90-306-7254-8</t>
  </si>
  <si>
    <t>Leeswerkschrift  9</t>
  </si>
  <si>
    <t>978-90-306-7255-5</t>
  </si>
  <si>
    <t>Leeswerkschrift  1 - tweede spoor*</t>
  </si>
  <si>
    <t>978-94-641-7673-5</t>
  </si>
  <si>
    <t>Leeswerkschrift  1 - derde spoor*</t>
  </si>
  <si>
    <t>978-94-641-7674-2</t>
  </si>
  <si>
    <t>Leeswerkschrift  2 - tweede spoor*</t>
  </si>
  <si>
    <t>978-94-641-7675-9</t>
  </si>
  <si>
    <t>Leeswerkschrift  2 - derde spoor*</t>
  </si>
  <si>
    <t>978-94-641-7676-6</t>
  </si>
  <si>
    <t>Leeswerkschrift  3 - tweede spoor*</t>
  </si>
  <si>
    <t>978-94-641-7677-3</t>
  </si>
  <si>
    <t>Leeswerkschrift  3 - derde spoor*</t>
  </si>
  <si>
    <t>978-94-641-7678-0</t>
  </si>
  <si>
    <t>Leeswerkschrift  4 - tweede spoor*</t>
  </si>
  <si>
    <t>978-94-641-7679-7</t>
  </si>
  <si>
    <t>Leeswerkschrift  4 - derde spoor*</t>
  </si>
  <si>
    <t>978-94-641-7680-3</t>
  </si>
  <si>
    <t>Spellingschrift aap 1</t>
  </si>
  <si>
    <t>978-90-306-7259-3</t>
  </si>
  <si>
    <t>Spellingschrift aap 2</t>
  </si>
  <si>
    <t>978-90-306-8570-8</t>
  </si>
  <si>
    <t>ik lees met hup en aap - Bingel Max</t>
  </si>
  <si>
    <t>978-90-306-8633-0</t>
  </si>
  <si>
    <t>Leeswerkschrift  10</t>
  </si>
  <si>
    <t>978-90-306-7256-2</t>
  </si>
  <si>
    <t>±</t>
  </si>
  <si>
    <t xml:space="preserve">Projectschrift thema 5-10 </t>
  </si>
  <si>
    <t>978-94-641-7682-7</t>
  </si>
  <si>
    <t xml:space="preserve">Spelling oefenblok </t>
  </si>
  <si>
    <t>978-90-306-8571-5</t>
  </si>
  <si>
    <t xml:space="preserve">Handschrift D'haese - schrijfset 'ik lees met hup en aap' </t>
  </si>
  <si>
    <t>978-90-306-9491-5</t>
  </si>
  <si>
    <t xml:space="preserve">Karakter - schrijfset 'ik lees met hup en aap' </t>
  </si>
  <si>
    <t>978-90-306-8653-8</t>
  </si>
  <si>
    <t>Letterschuif</t>
  </si>
  <si>
    <t>978-90-306-7246-3</t>
  </si>
  <si>
    <t xml:space="preserve">Rijtjesboek thema 1 - 5 </t>
  </si>
  <si>
    <t>978-90-306-7257-9</t>
  </si>
  <si>
    <t xml:space="preserve">Rijtjesboek thema 6 - 10 </t>
  </si>
  <si>
    <t>978-90-306-7258-6</t>
  </si>
  <si>
    <t xml:space="preserve">Woordenmaker met letter- en letterclusterkaarten </t>
  </si>
  <si>
    <t>978-90-306-7263-0</t>
  </si>
  <si>
    <t>Handpop hup</t>
  </si>
  <si>
    <t>978-11-100-0651-9</t>
  </si>
  <si>
    <t>Nieuwjaarsbrieven  (set van 30)</t>
  </si>
  <si>
    <t>978-90-306-7692-8</t>
  </si>
  <si>
    <t>Schrijfblaadjes enkel bij Nieuwjaarsbrieven 5mm (set van 30)</t>
  </si>
  <si>
    <t>978-90-306-8691-0</t>
  </si>
  <si>
    <t>Schrijfblaadjes dubbel bij Nieuwjaarsbrieven 5mm (set van 30)</t>
  </si>
  <si>
    <t>978-90-306-8743-6</t>
  </si>
  <si>
    <t>Leerkrachtenmateriaal</t>
  </si>
  <si>
    <t xml:space="preserve">Handleiding Thema 1 </t>
  </si>
  <si>
    <t>978-90-306-7232-6</t>
  </si>
  <si>
    <t>B</t>
  </si>
  <si>
    <t xml:space="preserve">Handleiding Thema 2 </t>
  </si>
  <si>
    <t>978-90-306-7233-3</t>
  </si>
  <si>
    <t xml:space="preserve">Handleiding Thema 3 </t>
  </si>
  <si>
    <t>978-90-306-7235-7</t>
  </si>
  <si>
    <t xml:space="preserve">Handleiding Thema 4 </t>
  </si>
  <si>
    <t>978-90-306-7234-0</t>
  </si>
  <si>
    <t xml:space="preserve">Handleiding Thema 5 </t>
  </si>
  <si>
    <t>978-90-306-7236-4</t>
  </si>
  <si>
    <t xml:space="preserve">Handleiding Thema 6 </t>
  </si>
  <si>
    <t>978-90-306-7237-1</t>
  </si>
  <si>
    <t xml:space="preserve">Handleiding Thema 7 </t>
  </si>
  <si>
    <t>978-90-306-7238-8</t>
  </si>
  <si>
    <t xml:space="preserve">Handleiding Thema 8 </t>
  </si>
  <si>
    <t>978-90-306-7239-5</t>
  </si>
  <si>
    <t xml:space="preserve">Handleiding Thema 9 </t>
  </si>
  <si>
    <t>978-90-306-7241-8</t>
  </si>
  <si>
    <t xml:space="preserve">Handleiding Thema 10 </t>
  </si>
  <si>
    <t>978-90-306-7240-1</t>
  </si>
  <si>
    <t>Klasmateriaal</t>
  </si>
  <si>
    <t xml:space="preserve">Klaspop hup </t>
  </si>
  <si>
    <t>978-90-306-7686-7</t>
  </si>
  <si>
    <t xml:space="preserve">Klaspop aap </t>
  </si>
  <si>
    <t>978-90-306-7687-4</t>
  </si>
  <si>
    <t xml:space="preserve">Vertelplaten bij de thema's </t>
  </si>
  <si>
    <t>978-90-306-7261-6</t>
  </si>
  <si>
    <t>Klassikale platen en kaartenset (onderdelen ook los verkrijgbaar)</t>
  </si>
  <si>
    <t>978-90-306-7242-5</t>
  </si>
  <si>
    <t xml:space="preserve">  - Klassikale wandplaten (onderdeel van Klassikale platen en kaartenset)</t>
  </si>
  <si>
    <t>978-90-306-7262-3</t>
  </si>
  <si>
    <t xml:space="preserve">  - Klassikale woordkaarten (onderdeel van Klassikale platen en kaartenset)</t>
  </si>
  <si>
    <t>978-90-306-7264-7</t>
  </si>
  <si>
    <t xml:space="preserve">  - Klassikale structureerkaarten (onderdeel van Klassikale platen en kaartenset)</t>
  </si>
  <si>
    <t>978-90-306-7260-9</t>
  </si>
  <si>
    <t xml:space="preserve">  - Klassikale letterkaarten (onderdeel van Klassikale platen en kaartenset)</t>
  </si>
  <si>
    <t>978-90-306-7245-6</t>
  </si>
  <si>
    <t xml:space="preserve">  - Klassikale clusterkaarten (onderdeel van Klassikale platen en kaartenset)</t>
  </si>
  <si>
    <t>978-90-306-7231-9</t>
  </si>
  <si>
    <t xml:space="preserve">Leesset 1 - 15 titels (basis) </t>
  </si>
  <si>
    <t>978-90-306-7243-2</t>
  </si>
  <si>
    <t xml:space="preserve">Leesset 2 - 15 titels (remediëring en verrijking) </t>
  </si>
  <si>
    <t>978-90-306-7244-9</t>
  </si>
  <si>
    <t xml:space="preserve">Klanken/letterbord en magnetische letters </t>
  </si>
  <si>
    <t>978-90-306-7689-8</t>
  </si>
  <si>
    <t xml:space="preserve">Beloningsstickers </t>
  </si>
  <si>
    <t>978-90-306-7691-1</t>
  </si>
  <si>
    <t>Spellingposter</t>
  </si>
  <si>
    <t>978-90-306-8631-6</t>
  </si>
  <si>
    <t>Spelling oefenblok - correctiesleutel</t>
  </si>
  <si>
    <t>978-90-306-8744-3</t>
  </si>
  <si>
    <t xml:space="preserve">Stempels </t>
  </si>
  <si>
    <t>978-90-306-7690-4</t>
  </si>
  <si>
    <t>TOTALE PRIJS</t>
  </si>
  <si>
    <t>Jaarlijkse prijs (obv prijzen 2026)</t>
  </si>
  <si>
    <t>De aantallen kan je uiteraard aanpassen aan wat jouw school nodig heeft.</t>
  </si>
  <si>
    <t>* Aan te kopen voor taalsterke kinderen of kinderen die bij de start van het schooljaar al kunnen lezen (aankopen i.p.v. het gewone standaardpakket).</t>
  </si>
  <si>
    <t>Het standaardpakket bestaat uit:</t>
  </si>
  <si>
    <t>Standaardpakket Leesspoor 1</t>
  </si>
  <si>
    <t>Standaardpakket Leesspoor 2</t>
  </si>
  <si>
    <t>Standaardpakket Leesspoor 3</t>
  </si>
  <si>
    <t>Leeswerkschrift 1-9</t>
  </si>
  <si>
    <t>Leeswerkschrift 1-4 - leesspoor 2</t>
  </si>
  <si>
    <t>Leeswerkschrift 1-4 - leesspoor 3</t>
  </si>
  <si>
    <t>Spellingschrift 1+2</t>
  </si>
  <si>
    <t>Leeswerkschrift 5-9</t>
  </si>
  <si>
    <t>Bingel Max-licentie</t>
  </si>
  <si>
    <t>Digitale ondersteuning via BINGEL</t>
  </si>
  <si>
    <t>Meer info over de Bingellicenties vind je op</t>
  </si>
  <si>
    <t>www.vanin.be/bingel/licenties</t>
  </si>
  <si>
    <t>Bij de aankoop van een standaardpakket of de aparte licentie, wordt de Bingel-licentie automatisch voor de school opengezet.</t>
  </si>
  <si>
    <t>volledig leerlingenpakket jaarlijks te bestellen</t>
  </si>
  <si>
    <t>mag je bestellen maar zit ook in bingel Max/Plus (zie digitale ondersteuning)</t>
  </si>
  <si>
    <t>facultatief</t>
  </si>
  <si>
    <t>STAP 4: Bestellen doe je via de webshop: www.vanin.be (dit is een prijslijst, geen bestelformulier).</t>
  </si>
  <si>
    <t>Dit is een indicatieve offerte.</t>
  </si>
  <si>
    <t>Prijzen zijn geldig tot 31 december 2026 en zijn inclusief BTW en exclusief administratie- en verzendkosten.</t>
  </si>
  <si>
    <t>De materialen worden gefactureerd aan de catalogusprijs geldig op facturatiedatum.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</si>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</sst>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[$€-413]\ * #,##0.00_ ;_ [$€-413]\ * \-#,##0.00_ ;_ [$€-413]\ * &quot;-&quot;??_ ;_ @_ "/>
    <numFmt numFmtId="165" formatCode="_-* #,##0.00\ _€_-;\-* #,##0.00\ _€_-;_-* &quot;-&quot;??\ _€_-;_-@_-"/>
  </numFmts>
  <fonts count="7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8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11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  <fill>
      <patternFill patternType="solid">
        <fgColor theme="9" tint="-0.249977111117893"/>
        <bgColor indexed="64"/>
      </patternFill>
    </fill>
    <fill>
      <patternFill patternType="solid">
        <fgColor indexed="65"/>
        <bgColor indexed="9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75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20" fillId="0" borderId="11" applyNumberFormat="0" applyFill="0" applyAlignment="0" applyProtection="0"/>
    <xf numFmtId="0" fontId="21" fillId="0" borderId="12" applyNumberFormat="0" applyFill="0" applyAlignment="0" applyProtection="0"/>
    <xf numFmtId="0" fontId="22" fillId="0" borderId="13" applyNumberFormat="0" applyFill="0" applyAlignment="0" applyProtection="0"/>
    <xf numFmtId="0" fontId="22" fillId="0" borderId="0" applyNumberFormat="0" applyFill="0" applyBorder="0" applyAlignment="0" applyProtection="0"/>
    <xf numFmtId="0" fontId="23" fillId="9" borderId="0" applyNumberFormat="0" applyBorder="0" applyAlignment="0" applyProtection="0"/>
    <xf numFmtId="0" fontId="24" fillId="10" borderId="0" applyNumberFormat="0" applyBorder="0" applyAlignment="0" applyProtection="0"/>
    <xf numFmtId="0" fontId="25" fillId="12" borderId="14" applyNumberFormat="0" applyAlignment="0" applyProtection="0"/>
    <xf numFmtId="0" fontId="26" fillId="13" borderId="15" applyNumberFormat="0" applyAlignment="0" applyProtection="0"/>
    <xf numFmtId="0" fontId="27" fillId="13" borderId="14" applyNumberFormat="0" applyAlignment="0" applyProtection="0"/>
    <xf numFmtId="0" fontId="28" fillId="0" borderId="16" applyNumberFormat="0" applyFill="0" applyAlignment="0" applyProtection="0"/>
    <xf numFmtId="0" fontId="12" fillId="14" borderId="17" applyNumberFormat="0" applyAlignment="0" applyProtection="0"/>
    <xf numFmtId="0" fontId="29" fillId="0" borderId="0" applyNumberFormat="0" applyFill="0" applyBorder="0" applyAlignment="0" applyProtection="0"/>
    <xf numFmtId="0" fontId="19" fillId="15" borderId="18" applyNumberFormat="0" applyFont="0" applyAlignment="0" applyProtection="0"/>
    <xf numFmtId="0" fontId="30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3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3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2" borderId="0" applyNumberFormat="0" applyBorder="0" applyAlignment="0" applyProtection="0"/>
    <xf numFmtId="0" fontId="13" fillId="24" borderId="0" applyNumberFormat="0" applyBorder="0" applyAlignment="0" applyProtection="0"/>
    <xf numFmtId="0" fontId="19" fillId="25" borderId="0" applyNumberFormat="0" applyBorder="0" applyAlignment="0" applyProtection="0"/>
    <xf numFmtId="0" fontId="19" fillId="26" borderId="0" applyNumberFormat="0" applyBorder="0" applyAlignment="0" applyProtection="0"/>
    <xf numFmtId="0" fontId="13" fillId="28" borderId="0" applyNumberFormat="0" applyBorder="0" applyAlignment="0" applyProtection="0"/>
    <xf numFmtId="0" fontId="19" fillId="29" borderId="0" applyNumberFormat="0" applyBorder="0" applyAlignment="0" applyProtection="0"/>
    <xf numFmtId="0" fontId="19" fillId="30" borderId="0" applyNumberFormat="0" applyBorder="0" applyAlignment="0" applyProtection="0"/>
    <xf numFmtId="0" fontId="13" fillId="32" borderId="0" applyNumberFormat="0" applyBorder="0" applyAlignment="0" applyProtection="0"/>
    <xf numFmtId="0" fontId="19" fillId="33" borderId="0" applyNumberFormat="0" applyBorder="0" applyAlignment="0" applyProtection="0"/>
    <xf numFmtId="0" fontId="19" fillId="34" borderId="0" applyNumberFormat="0" applyBorder="0" applyAlignment="0" applyProtection="0"/>
    <xf numFmtId="0" fontId="13" fillId="36" borderId="0" applyNumberFormat="0" applyBorder="0" applyAlignment="0" applyProtection="0"/>
    <xf numFmtId="0" fontId="19" fillId="37" borderId="0" applyNumberFormat="0" applyBorder="0" applyAlignment="0" applyProtection="0"/>
    <xf numFmtId="0" fontId="19" fillId="38" borderId="0" applyNumberFormat="0" applyBorder="0" applyAlignment="0" applyProtection="0"/>
    <xf numFmtId="0" fontId="31" fillId="0" borderId="0" applyNumberFormat="0" applyFill="0" applyBorder="0" applyAlignment="0" applyProtection="0"/>
    <xf numFmtId="0" fontId="32" fillId="11" borderId="0" applyNumberFormat="0" applyBorder="0" applyAlignment="0" applyProtection="0"/>
    <xf numFmtId="0" fontId="13" fillId="19" borderId="0" applyNumberFormat="0" applyBorder="0" applyAlignment="0" applyProtection="0"/>
    <xf numFmtId="0" fontId="13" fillId="23" borderId="0" applyNumberFormat="0" applyBorder="0" applyAlignment="0" applyProtection="0"/>
    <xf numFmtId="0" fontId="13" fillId="27" borderId="0" applyNumberFormat="0" applyBorder="0" applyAlignment="0" applyProtection="0"/>
    <xf numFmtId="0" fontId="13" fillId="31" borderId="0" applyNumberFormat="0" applyBorder="0" applyAlignment="0" applyProtection="0"/>
    <xf numFmtId="0" fontId="13" fillId="35" borderId="0" applyNumberFormat="0" applyBorder="0" applyAlignment="0" applyProtection="0"/>
    <xf numFmtId="0" fontId="13" fillId="39" borderId="0" applyNumberFormat="0" applyBorder="0" applyAlignment="0" applyProtection="0"/>
    <xf numFmtId="0" fontId="1" fillId="0" borderId="0"/>
    <xf numFmtId="4" fontId="33" fillId="40" borderId="1" applyNumberFormat="0" applyProtection="0">
      <alignment vertical="center"/>
    </xf>
    <xf numFmtId="4" fontId="34" fillId="40" borderId="1" applyNumberFormat="0" applyProtection="0">
      <alignment vertical="center"/>
    </xf>
    <xf numFmtId="4" fontId="33" fillId="40" borderId="1" applyNumberFormat="0" applyProtection="0">
      <alignment horizontal="left" vertical="center" indent="1"/>
    </xf>
    <xf numFmtId="4" fontId="33" fillId="40" borderId="1" applyNumberFormat="0" applyProtection="0">
      <alignment horizontal="left" vertical="center" indent="1"/>
    </xf>
    <xf numFmtId="4" fontId="33" fillId="41" borderId="1" applyNumberFormat="0" applyProtection="0">
      <alignment horizontal="right" vertical="center"/>
    </xf>
    <xf numFmtId="4" fontId="33" fillId="42" borderId="1" applyNumberFormat="0" applyProtection="0">
      <alignment horizontal="right" vertical="center"/>
    </xf>
    <xf numFmtId="4" fontId="33" fillId="43" borderId="1" applyNumberFormat="0" applyProtection="0">
      <alignment horizontal="right" vertical="center"/>
    </xf>
    <xf numFmtId="4" fontId="33" fillId="44" borderId="1" applyNumberFormat="0" applyProtection="0">
      <alignment horizontal="right" vertical="center"/>
    </xf>
    <xf numFmtId="4" fontId="33" fillId="45" borderId="1" applyNumberFormat="0" applyProtection="0">
      <alignment horizontal="right" vertical="center"/>
    </xf>
    <xf numFmtId="4" fontId="33" fillId="46" borderId="1" applyNumberFormat="0" applyProtection="0">
      <alignment horizontal="right" vertical="center"/>
    </xf>
    <xf numFmtId="4" fontId="33" fillId="47" borderId="1" applyNumberFormat="0" applyProtection="0">
      <alignment horizontal="right" vertical="center"/>
    </xf>
    <xf numFmtId="4" fontId="33" fillId="48" borderId="1" applyNumberFormat="0" applyProtection="0">
      <alignment horizontal="right" vertical="center"/>
    </xf>
    <xf numFmtId="4" fontId="33" fillId="49" borderId="1" applyNumberFormat="0" applyProtection="0">
      <alignment horizontal="right" vertical="center"/>
    </xf>
    <xf numFmtId="4" fontId="35" fillId="50" borderId="1" applyNumberFormat="0" applyProtection="0">
      <alignment horizontal="left" vertical="center" indent="1"/>
    </xf>
    <xf numFmtId="4" fontId="33" fillId="51" borderId="20" applyNumberFormat="0" applyProtection="0">
      <alignment horizontal="left" vertical="center" indent="1"/>
    </xf>
    <xf numFmtId="4" fontId="36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3" fillId="51" borderId="1" applyNumberFormat="0" applyProtection="0">
      <alignment horizontal="left" vertical="center" indent="1"/>
    </xf>
    <xf numFmtId="4" fontId="33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3" fillId="56" borderId="1" applyNumberFormat="0" applyProtection="0">
      <alignment vertical="center"/>
    </xf>
    <xf numFmtId="4" fontId="34" fillId="56" borderId="1" applyNumberFormat="0" applyProtection="0">
      <alignment vertical="center"/>
    </xf>
    <xf numFmtId="4" fontId="33" fillId="56" borderId="1" applyNumberFormat="0" applyProtection="0">
      <alignment horizontal="left" vertical="center" indent="1"/>
    </xf>
    <xf numFmtId="4" fontId="33" fillId="56" borderId="1" applyNumberFormat="0" applyProtection="0">
      <alignment horizontal="left" vertical="center" indent="1"/>
    </xf>
    <xf numFmtId="4" fontId="33" fillId="51" borderId="1" applyNumberFormat="0" applyProtection="0">
      <alignment horizontal="right" vertical="center"/>
    </xf>
    <xf numFmtId="4" fontId="34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7" fillId="0" borderId="0"/>
    <xf numFmtId="4" fontId="38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5" fillId="63" borderId="21" applyNumberFormat="0" applyProtection="0">
      <alignment vertical="center"/>
    </xf>
    <xf numFmtId="4" fontId="39" fillId="40" borderId="21" applyNumberFormat="0" applyProtection="0">
      <alignment vertical="center"/>
    </xf>
    <xf numFmtId="4" fontId="35" fillId="40" borderId="21" applyNumberFormat="0" applyProtection="0">
      <alignment horizontal="left" vertical="center" indent="1"/>
    </xf>
    <xf numFmtId="0" fontId="35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5" fillId="64" borderId="0" applyNumberFormat="0" applyProtection="0">
      <alignment horizontal="left" vertical="center" indent="1"/>
    </xf>
    <xf numFmtId="4" fontId="33" fillId="58" borderId="21" applyNumberFormat="0" applyProtection="0">
      <alignment horizontal="right" vertical="center"/>
    </xf>
    <xf numFmtId="4" fontId="33" fillId="57" borderId="21" applyNumberFormat="0" applyProtection="0">
      <alignment horizontal="right" vertical="center"/>
    </xf>
    <xf numFmtId="4" fontId="33" fillId="60" borderId="21" applyNumberFormat="0" applyProtection="0">
      <alignment horizontal="right" vertical="center"/>
    </xf>
    <xf numFmtId="4" fontId="33" fillId="61" borderId="21" applyNumberFormat="0" applyProtection="0">
      <alignment horizontal="right" vertical="center"/>
    </xf>
    <xf numFmtId="4" fontId="33" fillId="65" borderId="21" applyNumberFormat="0" applyProtection="0">
      <alignment horizontal="right" vertical="center"/>
    </xf>
    <xf numFmtId="4" fontId="33" fillId="66" borderId="21" applyNumberFormat="0" applyProtection="0">
      <alignment horizontal="right" vertical="center"/>
    </xf>
    <xf numFmtId="4" fontId="33" fillId="59" borderId="21" applyNumberFormat="0" applyProtection="0">
      <alignment horizontal="right" vertical="center"/>
    </xf>
    <xf numFmtId="4" fontId="33" fillId="62" borderId="21" applyNumberFormat="0" applyProtection="0">
      <alignment horizontal="right" vertical="center"/>
    </xf>
    <xf numFmtId="4" fontId="33" fillId="67" borderId="21" applyNumberFormat="0" applyProtection="0">
      <alignment horizontal="right" vertical="center"/>
    </xf>
    <xf numFmtId="4" fontId="35" fillId="68" borderId="22" applyNumberFormat="0" applyProtection="0">
      <alignment horizontal="left" vertical="center" indent="1"/>
    </xf>
    <xf numFmtId="4" fontId="33" fillId="69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3" fillId="70" borderId="21" applyNumberFormat="0" applyProtection="0">
      <alignment horizontal="right" vertical="center"/>
    </xf>
    <xf numFmtId="4" fontId="33" fillId="69" borderId="0" applyNumberFormat="0" applyProtection="0">
      <alignment horizontal="left" vertical="center" indent="1"/>
    </xf>
    <xf numFmtId="4" fontId="33" fillId="64" borderId="0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3" fillId="56" borderId="21" applyNumberFormat="0" applyProtection="0">
      <alignment vertical="center"/>
    </xf>
    <xf numFmtId="4" fontId="34" fillId="56" borderId="21" applyNumberFormat="0" applyProtection="0">
      <alignment vertical="center"/>
    </xf>
    <xf numFmtId="4" fontId="33" fillId="56" borderId="21" applyNumberFormat="0" applyProtection="0">
      <alignment horizontal="left" vertical="center" indent="1"/>
    </xf>
    <xf numFmtId="0" fontId="33" fillId="56" borderId="21" applyNumberFormat="0" applyProtection="0">
      <alignment horizontal="left" vertical="top" indent="1"/>
    </xf>
    <xf numFmtId="4" fontId="33" fillId="69" borderId="21" applyNumberFormat="0" applyProtection="0">
      <alignment horizontal="right" vertical="center"/>
    </xf>
    <xf numFmtId="4" fontId="34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3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3" fillId="64" borderId="21" applyNumberFormat="0" applyProtection="0">
      <alignment horizontal="left" vertical="top" indent="1"/>
    </xf>
    <xf numFmtId="4" fontId="40" fillId="73" borderId="0" applyNumberFormat="0" applyProtection="0">
      <alignment horizontal="left" vertical="center" indent="1"/>
    </xf>
    <xf numFmtId="4" fontId="38" fillId="69" borderId="21" applyNumberFormat="0" applyProtection="0">
      <alignment horizontal="right" vertical="center"/>
    </xf>
    <xf numFmtId="0" fontId="19" fillId="0" borderId="0"/>
    <xf numFmtId="0" fontId="19" fillId="15" borderId="18" applyNumberFormat="0" applyFont="0" applyAlignment="0" applyProtection="0"/>
    <xf numFmtId="0" fontId="57" fillId="95" borderId="1" applyNumberFormat="0" applyAlignment="0" applyProtection="0"/>
    <xf numFmtId="0" fontId="55" fillId="93" borderId="3" applyNumberFormat="0" applyAlignment="0" applyProtection="0"/>
    <xf numFmtId="0" fontId="50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1" fillId="0" borderId="0"/>
    <xf numFmtId="0" fontId="9" fillId="74" borderId="0"/>
    <xf numFmtId="0" fontId="47" fillId="75" borderId="0" applyNumberFormat="0" applyBorder="0" applyAlignment="0" applyProtection="0"/>
    <xf numFmtId="0" fontId="48" fillId="76" borderId="0" applyNumberFormat="0" applyBorder="0" applyAlignment="0" applyProtection="0"/>
    <xf numFmtId="0" fontId="48" fillId="77" borderId="0" applyNumberFormat="0" applyBorder="0" applyAlignment="0" applyProtection="0"/>
    <xf numFmtId="0" fontId="47" fillId="78" borderId="0" applyNumberFormat="0" applyBorder="0" applyAlignment="0" applyProtection="0"/>
    <xf numFmtId="0" fontId="47" fillId="79" borderId="0" applyNumberFormat="0" applyBorder="0" applyAlignment="0" applyProtection="0"/>
    <xf numFmtId="0" fontId="48" fillId="80" borderId="0" applyNumberFormat="0" applyBorder="0" applyAlignment="0" applyProtection="0"/>
    <xf numFmtId="0" fontId="48" fillId="81" borderId="0" applyNumberFormat="0" applyBorder="0" applyAlignment="0" applyProtection="0"/>
    <xf numFmtId="0" fontId="47" fillId="82" borderId="0" applyNumberFormat="0" applyBorder="0" applyAlignment="0" applyProtection="0"/>
    <xf numFmtId="0" fontId="47" fillId="83" borderId="0" applyNumberFormat="0" applyBorder="0" applyAlignment="0" applyProtection="0"/>
    <xf numFmtId="0" fontId="48" fillId="84" borderId="0" applyNumberFormat="0" applyBorder="0" applyAlignment="0" applyProtection="0"/>
    <xf numFmtId="0" fontId="48" fillId="85" borderId="0" applyNumberFormat="0" applyBorder="0" applyAlignment="0" applyProtection="0"/>
    <xf numFmtId="0" fontId="47" fillId="86" borderId="0" applyNumberFormat="0" applyBorder="0" applyAlignment="0" applyProtection="0"/>
    <xf numFmtId="0" fontId="47" fillId="87" borderId="0" applyNumberFormat="0" applyBorder="0" applyAlignment="0" applyProtection="0"/>
    <xf numFmtId="0" fontId="48" fillId="80" borderId="0" applyNumberFormat="0" applyBorder="0" applyAlignment="0" applyProtection="0"/>
    <xf numFmtId="0" fontId="48" fillId="88" borderId="0" applyNumberFormat="0" applyBorder="0" applyAlignment="0" applyProtection="0"/>
    <xf numFmtId="0" fontId="47" fillId="81" borderId="0" applyNumberFormat="0" applyBorder="0" applyAlignment="0" applyProtection="0"/>
    <xf numFmtId="0" fontId="47" fillId="78" borderId="0" applyNumberFormat="0" applyBorder="0" applyAlignment="0" applyProtection="0"/>
    <xf numFmtId="0" fontId="48" fillId="89" borderId="0" applyNumberFormat="0" applyBorder="0" applyAlignment="0" applyProtection="0"/>
    <xf numFmtId="0" fontId="48" fillId="90" borderId="0" applyNumberFormat="0" applyBorder="0" applyAlignment="0" applyProtection="0"/>
    <xf numFmtId="0" fontId="47" fillId="78" borderId="0" applyNumberFormat="0" applyBorder="0" applyAlignment="0" applyProtection="0"/>
    <xf numFmtId="0" fontId="47" fillId="91" borderId="0" applyNumberFormat="0" applyBorder="0" applyAlignment="0" applyProtection="0"/>
    <xf numFmtId="0" fontId="48" fillId="92" borderId="0" applyNumberFormat="0" applyBorder="0" applyAlignment="0" applyProtection="0"/>
    <xf numFmtId="0" fontId="48" fillId="93" borderId="0" applyNumberFormat="0" applyBorder="0" applyAlignment="0" applyProtection="0"/>
    <xf numFmtId="0" fontId="47" fillId="94" borderId="0" applyNumberFormat="0" applyBorder="0" applyAlignment="0" applyProtection="0"/>
    <xf numFmtId="0" fontId="49" fillId="92" borderId="0" applyNumberFormat="0" applyBorder="0" applyAlignment="0" applyProtection="0"/>
    <xf numFmtId="0" fontId="50" fillId="95" borderId="3" applyNumberFormat="0" applyAlignment="0" applyProtection="0"/>
    <xf numFmtId="0" fontId="51" fillId="87" borderId="24" applyNumberFormat="0" applyAlignment="0" applyProtection="0"/>
    <xf numFmtId="0" fontId="41" fillId="96" borderId="0" applyNumberFormat="0" applyBorder="0" applyAlignment="0" applyProtection="0"/>
    <xf numFmtId="0" fontId="41" fillId="97" borderId="0" applyNumberFormat="0" applyBorder="0" applyAlignment="0" applyProtection="0"/>
    <xf numFmtId="0" fontId="41" fillId="98" borderId="0" applyNumberFormat="0" applyBorder="0" applyAlignment="0" applyProtection="0"/>
    <xf numFmtId="0" fontId="48" fillId="85" borderId="0" applyNumberFormat="0" applyBorder="0" applyAlignment="0" applyProtection="0"/>
    <xf numFmtId="0" fontId="52" fillId="0" borderId="25" applyNumberFormat="0" applyFill="0" applyAlignment="0" applyProtection="0"/>
    <xf numFmtId="0" fontId="53" fillId="0" borderId="26" applyNumberFormat="0" applyFill="0" applyAlignment="0" applyProtection="0"/>
    <xf numFmtId="0" fontId="54" fillId="0" borderId="27" applyNumberFormat="0" applyFill="0" applyAlignment="0" applyProtection="0"/>
    <xf numFmtId="0" fontId="54" fillId="0" borderId="0" applyNumberFormat="0" applyFill="0" applyBorder="0" applyAlignment="0" applyProtection="0"/>
    <xf numFmtId="0" fontId="55" fillId="93" borderId="3" applyNumberFormat="0" applyAlignment="0" applyProtection="0"/>
    <xf numFmtId="0" fontId="56" fillId="0" borderId="28" applyNumberFormat="0" applyFill="0" applyAlignment="0" applyProtection="0"/>
    <xf numFmtId="0" fontId="56" fillId="93" borderId="0" applyNumberFormat="0" applyBorder="0" applyAlignment="0" applyProtection="0"/>
    <xf numFmtId="0" fontId="9" fillId="92" borderId="3" applyNumberFormat="0" applyFont="0" applyAlignment="0" applyProtection="0"/>
    <xf numFmtId="0" fontId="57" fillId="95" borderId="1" applyNumberFormat="0" applyAlignment="0" applyProtection="0"/>
    <xf numFmtId="4" fontId="9" fillId="63" borderId="3" applyNumberFormat="0" applyProtection="0">
      <alignment vertical="center"/>
    </xf>
    <xf numFmtId="4" fontId="60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4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9" fillId="104" borderId="29" applyNumberFormat="0">
      <protection locked="0"/>
    </xf>
    <xf numFmtId="0" fontId="42" fillId="100" borderId="30" applyBorder="0"/>
    <xf numFmtId="4" fontId="43" fillId="105" borderId="21" applyNumberFormat="0" applyProtection="0">
      <alignment vertical="center"/>
    </xf>
    <xf numFmtId="4" fontId="60" fillId="56" borderId="2" applyNumberFormat="0" applyProtection="0">
      <alignment vertical="center"/>
    </xf>
    <xf numFmtId="4" fontId="43" fillId="101" borderId="21" applyNumberFormat="0" applyProtection="0">
      <alignment horizontal="left" vertical="center" indent="1"/>
    </xf>
    <xf numFmtId="0" fontId="43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60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3" fillId="70" borderId="21" applyNumberFormat="0" applyProtection="0">
      <alignment horizontal="left" vertical="top" indent="1"/>
    </xf>
    <xf numFmtId="4" fontId="45" fillId="73" borderId="23" applyNumberFormat="0" applyProtection="0">
      <alignment horizontal="left" vertical="center" indent="1"/>
    </xf>
    <xf numFmtId="0" fontId="9" fillId="107" borderId="2"/>
    <xf numFmtId="4" fontId="46" fillId="104" borderId="3" applyNumberFormat="0" applyProtection="0">
      <alignment horizontal="right" vertical="center"/>
    </xf>
    <xf numFmtId="0" fontId="58" fillId="0" borderId="0" applyNumberFormat="0" applyFill="0" applyBorder="0" applyAlignment="0" applyProtection="0"/>
    <xf numFmtId="0" fontId="41" fillId="0" borderId="31" applyNumberFormat="0" applyFill="0" applyAlignment="0" applyProtection="0"/>
    <xf numFmtId="0" fontId="59" fillId="0" borderId="0" applyNumberFormat="0" applyFill="0" applyBorder="0" applyAlignment="0" applyProtection="0"/>
    <xf numFmtId="0" fontId="50" fillId="95" borderId="3" applyNumberFormat="0" applyAlignment="0" applyProtection="0"/>
    <xf numFmtId="0" fontId="50" fillId="95" borderId="3" applyNumberFormat="0" applyAlignment="0" applyProtection="0"/>
    <xf numFmtId="0" fontId="55" fillId="93" borderId="3" applyNumberFormat="0" applyAlignment="0" applyProtection="0"/>
    <xf numFmtId="0" fontId="9" fillId="92" borderId="3" applyNumberFormat="0" applyFont="0" applyAlignment="0" applyProtection="0"/>
    <xf numFmtId="0" fontId="57" fillId="95" borderId="1" applyNumberFormat="0" applyAlignment="0" applyProtection="0"/>
    <xf numFmtId="4" fontId="9" fillId="63" borderId="3" applyNumberFormat="0" applyProtection="0">
      <alignment vertical="center"/>
    </xf>
    <xf numFmtId="4" fontId="60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4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2" fillId="100" borderId="30" applyBorder="0"/>
    <xf numFmtId="4" fontId="43" fillId="105" borderId="21" applyNumberFormat="0" applyProtection="0">
      <alignment vertical="center"/>
    </xf>
    <xf numFmtId="4" fontId="43" fillId="101" borderId="21" applyNumberFormat="0" applyProtection="0">
      <alignment horizontal="left" vertical="center" indent="1"/>
    </xf>
    <xf numFmtId="0" fontId="43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60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3" fillId="70" borderId="21" applyNumberFormat="0" applyProtection="0">
      <alignment horizontal="left" vertical="top" indent="1"/>
    </xf>
    <xf numFmtId="4" fontId="45" fillId="73" borderId="23" applyNumberFormat="0" applyProtection="0">
      <alignment horizontal="left" vertical="center" indent="1"/>
    </xf>
    <xf numFmtId="4" fontId="46" fillId="104" borderId="3" applyNumberFormat="0" applyProtection="0">
      <alignment horizontal="right" vertical="center"/>
    </xf>
    <xf numFmtId="0" fontId="41" fillId="0" borderId="31" applyNumberFormat="0" applyFill="0" applyAlignment="0" applyProtection="0"/>
    <xf numFmtId="4" fontId="60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4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2" fillId="100" borderId="30" applyBorder="0"/>
    <xf numFmtId="4" fontId="43" fillId="105" borderId="21" applyNumberFormat="0" applyProtection="0">
      <alignment vertical="center"/>
    </xf>
    <xf numFmtId="4" fontId="43" fillId="101" borderId="21" applyNumberFormat="0" applyProtection="0">
      <alignment horizontal="left" vertical="center" indent="1"/>
    </xf>
    <xf numFmtId="0" fontId="43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60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3" fillId="70" borderId="21" applyNumberFormat="0" applyProtection="0">
      <alignment horizontal="left" vertical="top" indent="1"/>
    </xf>
    <xf numFmtId="4" fontId="45" fillId="73" borderId="23" applyNumberFormat="0" applyProtection="0">
      <alignment horizontal="left" vertical="center" indent="1"/>
    </xf>
    <xf numFmtId="4" fontId="46" fillId="104" borderId="3" applyNumberFormat="0" applyProtection="0">
      <alignment horizontal="right" vertical="center"/>
    </xf>
    <xf numFmtId="0" fontId="41" fillId="0" borderId="31" applyNumberFormat="0" applyFill="0" applyAlignment="0" applyProtection="0"/>
    <xf numFmtId="0" fontId="55" fillId="93" borderId="3" applyNumberFormat="0" applyAlignment="0" applyProtection="0"/>
    <xf numFmtId="0" fontId="9" fillId="92" borderId="3" applyNumberFormat="0" applyFont="0" applyAlignment="0" applyProtection="0"/>
    <xf numFmtId="0" fontId="57" fillId="95" borderId="1" applyNumberFormat="0" applyAlignment="0" applyProtection="0"/>
    <xf numFmtId="4" fontId="9" fillId="63" borderId="3" applyNumberFormat="0" applyProtection="0">
      <alignment vertical="center"/>
    </xf>
    <xf numFmtId="4" fontId="60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4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2" fillId="100" borderId="30" applyBorder="0"/>
    <xf numFmtId="4" fontId="43" fillId="105" borderId="21" applyNumberFormat="0" applyProtection="0">
      <alignment vertical="center"/>
    </xf>
    <xf numFmtId="4" fontId="43" fillId="101" borderId="21" applyNumberFormat="0" applyProtection="0">
      <alignment horizontal="left" vertical="center" indent="1"/>
    </xf>
    <xf numFmtId="0" fontId="43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60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3" fillId="70" borderId="21" applyNumberFormat="0" applyProtection="0">
      <alignment horizontal="left" vertical="top" indent="1"/>
    </xf>
    <xf numFmtId="4" fontId="45" fillId="73" borderId="23" applyNumberFormat="0" applyProtection="0">
      <alignment horizontal="left" vertical="center" indent="1"/>
    </xf>
    <xf numFmtId="4" fontId="46" fillId="104" borderId="3" applyNumberFormat="0" applyProtection="0">
      <alignment horizontal="right" vertical="center"/>
    </xf>
    <xf numFmtId="0" fontId="41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3" fillId="40" borderId="1" applyNumberFormat="0" applyProtection="0">
      <alignment horizontal="left" vertical="center" indent="1"/>
    </xf>
    <xf numFmtId="4" fontId="33" fillId="40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33" fillId="51" borderId="1" applyNumberFormat="0" applyProtection="0">
      <alignment horizontal="right" vertical="center"/>
    </xf>
    <xf numFmtId="0" fontId="47" fillId="75" borderId="0" applyNumberFormat="0" applyBorder="0" applyAlignment="0" applyProtection="0"/>
    <xf numFmtId="0" fontId="47" fillId="79" borderId="0" applyNumberFormat="0" applyBorder="0" applyAlignment="0" applyProtection="0"/>
    <xf numFmtId="0" fontId="47" fillId="83" borderId="0" applyNumberFormat="0" applyBorder="0" applyAlignment="0" applyProtection="0"/>
    <xf numFmtId="0" fontId="47" fillId="87" borderId="0" applyNumberFormat="0" applyBorder="0" applyAlignment="0" applyProtection="0"/>
    <xf numFmtId="0" fontId="47" fillId="78" borderId="0" applyNumberFormat="0" applyBorder="0" applyAlignment="0" applyProtection="0"/>
    <xf numFmtId="0" fontId="47" fillId="91" borderId="0" applyNumberFormat="0" applyBorder="0" applyAlignment="0" applyProtection="0"/>
    <xf numFmtId="43" fontId="1" fillId="0" borderId="0" applyFont="0" applyFill="0" applyBorder="0" applyAlignment="0" applyProtection="0"/>
    <xf numFmtId="0" fontId="47" fillId="75" borderId="0" applyNumberFormat="0" applyBorder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47" fillId="91" borderId="0" applyNumberFormat="0" applyBorder="0" applyAlignment="0" applyProtection="0"/>
    <xf numFmtId="0" fontId="47" fillId="78" borderId="0" applyNumberFormat="0" applyBorder="0" applyAlignment="0" applyProtection="0"/>
    <xf numFmtId="0" fontId="47" fillId="87" borderId="0" applyNumberFormat="0" applyBorder="0" applyAlignment="0" applyProtection="0"/>
    <xf numFmtId="0" fontId="47" fillId="83" borderId="0" applyNumberFormat="0" applyBorder="0" applyAlignment="0" applyProtection="0"/>
    <xf numFmtId="4" fontId="45" fillId="73" borderId="23" applyNumberFormat="0" applyProtection="0">
      <alignment horizontal="left" vertical="center" indent="1"/>
    </xf>
    <xf numFmtId="0" fontId="47" fillId="79" borderId="0" applyNumberFormat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74" borderId="0"/>
    <xf numFmtId="4" fontId="33" fillId="40" borderId="1" applyNumberFormat="0" applyProtection="0">
      <alignment vertical="center"/>
    </xf>
    <xf numFmtId="4" fontId="34" fillId="40" borderId="1" applyNumberFormat="0" applyProtection="0">
      <alignment vertical="center"/>
    </xf>
    <xf numFmtId="4" fontId="33" fillId="40" borderId="1" applyNumberFormat="0" applyProtection="0">
      <alignment horizontal="left" vertical="center" indent="1"/>
    </xf>
    <xf numFmtId="4" fontId="33" fillId="40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3" fillId="41" borderId="1" applyNumberFormat="0" applyProtection="0">
      <alignment horizontal="right" vertical="center"/>
    </xf>
    <xf numFmtId="4" fontId="33" fillId="42" borderId="1" applyNumberFormat="0" applyProtection="0">
      <alignment horizontal="right" vertical="center"/>
    </xf>
    <xf numFmtId="4" fontId="33" fillId="43" borderId="1" applyNumberFormat="0" applyProtection="0">
      <alignment horizontal="right" vertical="center"/>
    </xf>
    <xf numFmtId="4" fontId="33" fillId="44" borderId="1" applyNumberFormat="0" applyProtection="0">
      <alignment horizontal="right" vertical="center"/>
    </xf>
    <xf numFmtId="4" fontId="33" fillId="45" borderId="1" applyNumberFormat="0" applyProtection="0">
      <alignment horizontal="right" vertical="center"/>
    </xf>
    <xf numFmtId="4" fontId="33" fillId="46" borderId="1" applyNumberFormat="0" applyProtection="0">
      <alignment horizontal="right" vertical="center"/>
    </xf>
    <xf numFmtId="4" fontId="33" fillId="47" borderId="1" applyNumberFormat="0" applyProtection="0">
      <alignment horizontal="right" vertical="center"/>
    </xf>
    <xf numFmtId="4" fontId="33" fillId="48" borderId="1" applyNumberFormat="0" applyProtection="0">
      <alignment horizontal="right" vertical="center"/>
    </xf>
    <xf numFmtId="4" fontId="33" fillId="49" borderId="1" applyNumberFormat="0" applyProtection="0">
      <alignment horizontal="right" vertical="center"/>
    </xf>
    <xf numFmtId="4" fontId="35" fillId="50" borderId="1" applyNumberFormat="0" applyProtection="0">
      <alignment horizontal="left" vertical="center" indent="1"/>
    </xf>
    <xf numFmtId="4" fontId="33" fillId="51" borderId="20" applyNumberFormat="0" applyProtection="0">
      <alignment horizontal="left" vertical="center" indent="1"/>
    </xf>
    <xf numFmtId="4" fontId="36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3" fillId="51" borderId="1" applyNumberFormat="0" applyProtection="0">
      <alignment horizontal="left" vertical="center" indent="1"/>
    </xf>
    <xf numFmtId="4" fontId="33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3" fillId="56" borderId="1" applyNumberFormat="0" applyProtection="0">
      <alignment vertical="center"/>
    </xf>
    <xf numFmtId="4" fontId="34" fillId="56" borderId="1" applyNumberFormat="0" applyProtection="0">
      <alignment vertical="center"/>
    </xf>
    <xf numFmtId="4" fontId="33" fillId="56" borderId="1" applyNumberFormat="0" applyProtection="0">
      <alignment horizontal="left" vertical="center" indent="1"/>
    </xf>
    <xf numFmtId="4" fontId="33" fillId="56" borderId="1" applyNumberFormat="0" applyProtection="0">
      <alignment horizontal="left" vertical="center" indent="1"/>
    </xf>
    <xf numFmtId="4" fontId="33" fillId="51" borderId="1" applyNumberFormat="0" applyProtection="0">
      <alignment horizontal="right" vertical="center"/>
    </xf>
    <xf numFmtId="4" fontId="34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7" fillId="0" borderId="0"/>
    <xf numFmtId="4" fontId="38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5" fillId="63" borderId="21" applyNumberFormat="0" applyProtection="0">
      <alignment vertical="center"/>
    </xf>
    <xf numFmtId="4" fontId="39" fillId="40" borderId="21" applyNumberFormat="0" applyProtection="0">
      <alignment vertical="center"/>
    </xf>
    <xf numFmtId="4" fontId="35" fillId="40" borderId="21" applyNumberFormat="0" applyProtection="0">
      <alignment horizontal="left" vertical="center" indent="1"/>
    </xf>
    <xf numFmtId="0" fontId="35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3" fillId="58" borderId="21" applyNumberFormat="0" applyProtection="0">
      <alignment horizontal="right" vertical="center"/>
    </xf>
    <xf numFmtId="4" fontId="33" fillId="57" borderId="21" applyNumberFormat="0" applyProtection="0">
      <alignment horizontal="right" vertical="center"/>
    </xf>
    <xf numFmtId="4" fontId="33" fillId="60" borderId="21" applyNumberFormat="0" applyProtection="0">
      <alignment horizontal="right" vertical="center"/>
    </xf>
    <xf numFmtId="4" fontId="33" fillId="61" borderId="21" applyNumberFormat="0" applyProtection="0">
      <alignment horizontal="right" vertical="center"/>
    </xf>
    <xf numFmtId="4" fontId="33" fillId="65" borderId="21" applyNumberFormat="0" applyProtection="0">
      <alignment horizontal="right" vertical="center"/>
    </xf>
    <xf numFmtId="4" fontId="33" fillId="66" borderId="21" applyNumberFormat="0" applyProtection="0">
      <alignment horizontal="right" vertical="center"/>
    </xf>
    <xf numFmtId="4" fontId="33" fillId="59" borderId="21" applyNumberFormat="0" applyProtection="0">
      <alignment horizontal="right" vertical="center"/>
    </xf>
    <xf numFmtId="4" fontId="33" fillId="62" borderId="21" applyNumberFormat="0" applyProtection="0">
      <alignment horizontal="right" vertical="center"/>
    </xf>
    <xf numFmtId="4" fontId="33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3" fillId="70" borderId="21" applyNumberFormat="0" applyProtection="0">
      <alignment horizontal="right" vertical="center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3" fillId="56" borderId="21" applyNumberFormat="0" applyProtection="0">
      <alignment vertical="center"/>
    </xf>
    <xf numFmtId="4" fontId="34" fillId="56" borderId="21" applyNumberFormat="0" applyProtection="0">
      <alignment vertical="center"/>
    </xf>
    <xf numFmtId="4" fontId="33" fillId="56" borderId="21" applyNumberFormat="0" applyProtection="0">
      <alignment horizontal="left" vertical="center" indent="1"/>
    </xf>
    <xf numFmtId="0" fontId="33" fillId="56" borderId="21" applyNumberFormat="0" applyProtection="0">
      <alignment horizontal="left" vertical="top" indent="1"/>
    </xf>
    <xf numFmtId="4" fontId="33" fillId="69" borderId="21" applyNumberFormat="0" applyProtection="0">
      <alignment horizontal="right" vertical="center"/>
    </xf>
    <xf numFmtId="4" fontId="34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3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3" fillId="64" borderId="21" applyNumberFormat="0" applyProtection="0">
      <alignment horizontal="left" vertical="top" indent="1"/>
    </xf>
    <xf numFmtId="4" fontId="38" fillId="69" borderId="21" applyNumberFormat="0" applyProtection="0">
      <alignment horizontal="right" vertical="center"/>
    </xf>
    <xf numFmtId="0" fontId="19" fillId="15" borderId="18" applyNumberFormat="0" applyFont="0" applyAlignment="0" applyProtection="0"/>
    <xf numFmtId="0" fontId="57" fillId="95" borderId="1" applyNumberFormat="0" applyAlignment="0" applyProtection="0"/>
    <xf numFmtId="0" fontId="55" fillId="93" borderId="3" applyNumberFormat="0" applyAlignment="0" applyProtection="0"/>
    <xf numFmtId="0" fontId="50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4" fontId="60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4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4" fontId="43" fillId="105" borderId="21" applyNumberFormat="0" applyProtection="0">
      <alignment vertical="center"/>
    </xf>
    <xf numFmtId="4" fontId="43" fillId="101" borderId="21" applyNumberFormat="0" applyProtection="0">
      <alignment horizontal="left" vertical="center" indent="1"/>
    </xf>
    <xf numFmtId="0" fontId="43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60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3" fillId="70" borderId="21" applyNumberFormat="0" applyProtection="0">
      <alignment horizontal="left" vertical="top" indent="1"/>
    </xf>
    <xf numFmtId="4" fontId="45" fillId="73" borderId="23" applyNumberFormat="0" applyProtection="0">
      <alignment horizontal="left" vertical="center" indent="1"/>
    </xf>
    <xf numFmtId="4" fontId="46" fillId="104" borderId="3" applyNumberFormat="0" applyProtection="0">
      <alignment horizontal="right" vertical="center"/>
    </xf>
    <xf numFmtId="0" fontId="50" fillId="95" borderId="3" applyNumberFormat="0" applyAlignment="0" applyProtection="0"/>
    <xf numFmtId="0" fontId="55" fillId="93" borderId="3" applyNumberFormat="0" applyAlignment="0" applyProtection="0"/>
    <xf numFmtId="0" fontId="9" fillId="92" borderId="3" applyNumberFormat="0" applyFont="0" applyAlignment="0" applyProtection="0"/>
    <xf numFmtId="0" fontId="57" fillId="95" borderId="1" applyNumberFormat="0" applyAlignment="0" applyProtection="0"/>
    <xf numFmtId="4" fontId="9" fillId="63" borderId="3" applyNumberFormat="0" applyProtection="0">
      <alignment vertical="center"/>
    </xf>
    <xf numFmtId="4" fontId="60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4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2" fillId="100" borderId="30" applyBorder="0"/>
    <xf numFmtId="4" fontId="43" fillId="105" borderId="21" applyNumberFormat="0" applyProtection="0">
      <alignment vertical="center"/>
    </xf>
    <xf numFmtId="4" fontId="43" fillId="101" borderId="21" applyNumberFormat="0" applyProtection="0">
      <alignment horizontal="left" vertical="center" indent="1"/>
    </xf>
    <xf numFmtId="0" fontId="43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60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3" fillId="70" borderId="21" applyNumberFormat="0" applyProtection="0">
      <alignment horizontal="left" vertical="top" indent="1"/>
    </xf>
    <xf numFmtId="4" fontId="45" fillId="73" borderId="23" applyNumberFormat="0" applyProtection="0">
      <alignment horizontal="left" vertical="center" indent="1"/>
    </xf>
    <xf numFmtId="4" fontId="46" fillId="104" borderId="3" applyNumberFormat="0" applyProtection="0">
      <alignment horizontal="right" vertical="center"/>
    </xf>
    <xf numFmtId="0" fontId="41" fillId="0" borderId="31" applyNumberFormat="0" applyFill="0" applyAlignment="0" applyProtection="0"/>
    <xf numFmtId="4" fontId="60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4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2" fillId="100" borderId="30" applyBorder="0"/>
    <xf numFmtId="4" fontId="43" fillId="105" borderId="21" applyNumberFormat="0" applyProtection="0">
      <alignment vertical="center"/>
    </xf>
    <xf numFmtId="4" fontId="43" fillId="101" borderId="21" applyNumberFormat="0" applyProtection="0">
      <alignment horizontal="left" vertical="center" indent="1"/>
    </xf>
    <xf numFmtId="0" fontId="43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60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3" fillId="70" borderId="21" applyNumberFormat="0" applyProtection="0">
      <alignment horizontal="left" vertical="top" indent="1"/>
    </xf>
    <xf numFmtId="4" fontId="45" fillId="73" borderId="23" applyNumberFormat="0" applyProtection="0">
      <alignment horizontal="left" vertical="center" indent="1"/>
    </xf>
    <xf numFmtId="4" fontId="46" fillId="104" borderId="3" applyNumberFormat="0" applyProtection="0">
      <alignment horizontal="right" vertical="center"/>
    </xf>
    <xf numFmtId="0" fontId="41" fillId="0" borderId="31" applyNumberFormat="0" applyFill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4" fontId="45" fillId="73" borderId="23" applyNumberFormat="0" applyProtection="0">
      <alignment horizontal="left" vertical="center" indent="1"/>
    </xf>
    <xf numFmtId="43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0" fontId="19" fillId="0" borderId="0"/>
    <xf numFmtId="9" fontId="19" fillId="0" borderId="0" applyFont="0" applyFill="0" applyBorder="0" applyAlignment="0" applyProtection="0"/>
    <xf numFmtId="0" fontId="9" fillId="74" borderId="0"/>
    <xf numFmtId="0" fontId="47" fillId="83" borderId="0" applyNumberFormat="0" applyBorder="0" applyAlignment="0" applyProtection="0"/>
    <xf numFmtId="0" fontId="47" fillId="87" borderId="0" applyNumberFormat="0" applyBorder="0" applyAlignment="0" applyProtection="0"/>
    <xf numFmtId="0" fontId="47" fillId="83" borderId="0" applyNumberFormat="0" applyBorder="0" applyAlignment="0" applyProtection="0"/>
    <xf numFmtId="0" fontId="47" fillId="78" borderId="0" applyNumberFormat="0" applyBorder="0" applyAlignment="0" applyProtection="0"/>
    <xf numFmtId="0" fontId="47" fillId="87" borderId="0" applyNumberFormat="0" applyBorder="0" applyAlignment="0" applyProtection="0"/>
    <xf numFmtId="0" fontId="47" fillId="87" borderId="0" applyNumberFormat="0" applyBorder="0" applyAlignment="0" applyProtection="0"/>
    <xf numFmtId="0" fontId="47" fillId="78" borderId="0" applyNumberFormat="0" applyBorder="0" applyAlignment="0" applyProtection="0"/>
    <xf numFmtId="0" fontId="47" fillId="91" borderId="0" applyNumberFormat="0" applyBorder="0" applyAlignment="0" applyProtection="0"/>
    <xf numFmtId="0" fontId="47" fillId="78" borderId="0" applyNumberFormat="0" applyBorder="0" applyAlignment="0" applyProtection="0"/>
    <xf numFmtId="0" fontId="47" fillId="91" borderId="0" applyNumberFormat="0" applyBorder="0" applyAlignment="0" applyProtection="0"/>
    <xf numFmtId="0" fontId="47" fillId="78" borderId="0" applyNumberFormat="0" applyBorder="0" applyAlignment="0" applyProtection="0"/>
    <xf numFmtId="0" fontId="47" fillId="91" borderId="0" applyNumberFormat="0" applyBorder="0" applyAlignment="0" applyProtection="0"/>
    <xf numFmtId="0" fontId="47" fillId="75" borderId="0" applyNumberFormat="0" applyBorder="0" applyAlignment="0" applyProtection="0"/>
    <xf numFmtId="0" fontId="47" fillId="75" borderId="0" applyNumberFormat="0" applyBorder="0" applyAlignment="0" applyProtection="0"/>
    <xf numFmtId="0" fontId="47" fillId="75" borderId="0" applyNumberFormat="0" applyBorder="0" applyAlignment="0" applyProtection="0"/>
    <xf numFmtId="0" fontId="47" fillId="91" borderId="0" applyNumberFormat="0" applyBorder="0" applyAlignment="0" applyProtection="0"/>
    <xf numFmtId="0" fontId="47" fillId="75" borderId="0" applyNumberFormat="0" applyBorder="0" applyAlignment="0" applyProtection="0"/>
    <xf numFmtId="0" fontId="47" fillId="75" borderId="0" applyNumberFormat="0" applyBorder="0" applyAlignment="0" applyProtection="0"/>
    <xf numFmtId="0" fontId="47" fillId="75" borderId="0" applyNumberFormat="0" applyBorder="0" applyAlignment="0" applyProtection="0"/>
    <xf numFmtId="0" fontId="47" fillId="91" borderId="0" applyNumberFormat="0" applyBorder="0" applyAlignment="0" applyProtection="0"/>
    <xf numFmtId="0" fontId="47" fillId="91" borderId="0" applyNumberFormat="0" applyBorder="0" applyAlignment="0" applyProtection="0"/>
    <xf numFmtId="0" fontId="47" fillId="78" borderId="0" applyNumberFormat="0" applyBorder="0" applyAlignment="0" applyProtection="0"/>
    <xf numFmtId="0" fontId="47" fillId="91" borderId="0" applyNumberFormat="0" applyBorder="0" applyAlignment="0" applyProtection="0"/>
    <xf numFmtId="0" fontId="47" fillId="78" borderId="0" applyNumberFormat="0" applyBorder="0" applyAlignment="0" applyProtection="0"/>
    <xf numFmtId="0" fontId="47" fillId="87" borderId="0" applyNumberFormat="0" applyBorder="0" applyAlignment="0" applyProtection="0"/>
    <xf numFmtId="0" fontId="47" fillId="78" borderId="0" applyNumberFormat="0" applyBorder="0" applyAlignment="0" applyProtection="0"/>
    <xf numFmtId="0" fontId="47" fillId="87" borderId="0" applyNumberFormat="0" applyBorder="0" applyAlignment="0" applyProtection="0"/>
    <xf numFmtId="0" fontId="47" fillId="83" borderId="0" applyNumberFormat="0" applyBorder="0" applyAlignment="0" applyProtection="0"/>
    <xf numFmtId="0" fontId="47" fillId="79" borderId="0" applyNumberFormat="0" applyBorder="0" applyAlignment="0" applyProtection="0"/>
    <xf numFmtId="0" fontId="47" fillId="87" borderId="0" applyNumberFormat="0" applyBorder="0" applyAlignment="0" applyProtection="0"/>
    <xf numFmtId="0" fontId="47" fillId="83" borderId="0" applyNumberFormat="0" applyBorder="0" applyAlignment="0" applyProtection="0"/>
    <xf numFmtId="0" fontId="47" fillId="79" borderId="0" applyNumberFormat="0" applyBorder="0" applyAlignment="0" applyProtection="0"/>
    <xf numFmtId="0" fontId="47" fillId="87" borderId="0" applyNumberFormat="0" applyBorder="0" applyAlignment="0" applyProtection="0"/>
    <xf numFmtId="0" fontId="47" fillId="83" borderId="0" applyNumberFormat="0" applyBorder="0" applyAlignment="0" applyProtection="0"/>
    <xf numFmtId="0" fontId="47" fillId="83" borderId="0" applyNumberFormat="0" applyBorder="0" applyAlignment="0" applyProtection="0"/>
    <xf numFmtId="0" fontId="47" fillId="79" borderId="0" applyNumberFormat="0" applyBorder="0" applyAlignment="0" applyProtection="0"/>
    <xf numFmtId="0" fontId="47" fillId="83" borderId="0" applyNumberFormat="0" applyBorder="0" applyAlignment="0" applyProtection="0"/>
    <xf numFmtId="0" fontId="47" fillId="79" borderId="0" applyNumberFormat="0" applyBorder="0" applyAlignment="0" applyProtection="0"/>
    <xf numFmtId="0" fontId="47" fillId="79" borderId="0" applyNumberFormat="0" applyBorder="0" applyAlignment="0" applyProtection="0"/>
    <xf numFmtId="0" fontId="47" fillId="79" borderId="0" applyNumberFormat="0" applyBorder="0" applyAlignment="0" applyProtection="0"/>
    <xf numFmtId="0" fontId="47" fillId="75" borderId="0" applyNumberFormat="0" applyBorder="0" applyAlignment="0" applyProtection="0"/>
    <xf numFmtId="0" fontId="47" fillId="79" borderId="0" applyNumberFormat="0" applyBorder="0" applyAlignment="0" applyProtection="0"/>
    <xf numFmtId="0" fontId="64" fillId="0" borderId="0" applyNumberFormat="0" applyFill="0" applyBorder="0" applyAlignment="0" applyProtection="0"/>
  </cellStyleXfs>
  <cellXfs count="101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left"/>
    </xf>
    <xf numFmtId="0" fontId="0" fillId="3" borderId="0" xfId="0" applyFill="1"/>
    <xf numFmtId="0" fontId="10" fillId="0" borderId="0" xfId="0" applyFont="1"/>
    <xf numFmtId="0" fontId="11" fillId="6" borderId="0" xfId="0" applyFont="1" applyFill="1" applyAlignment="1">
      <alignment horizontal="left" wrapText="1"/>
    </xf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7" xfId="0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164" fontId="5" fillId="3" borderId="2" xfId="0" applyNumberFormat="1" applyFont="1" applyFill="1" applyBorder="1"/>
    <xf numFmtId="0" fontId="8" fillId="0" borderId="0" xfId="0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0" fillId="3" borderId="0" xfId="0" applyFill="1" applyProtection="1">
      <protection locked="0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3" fillId="0" borderId="2" xfId="0" applyFont="1" applyBorder="1"/>
    <xf numFmtId="0" fontId="13" fillId="108" borderId="0" xfId="0" applyFont="1" applyFill="1"/>
    <xf numFmtId="0" fontId="12" fillId="108" borderId="0" xfId="0" applyFont="1" applyFill="1"/>
    <xf numFmtId="0" fontId="14" fillId="108" borderId="0" xfId="0" applyFont="1" applyFill="1" applyAlignment="1">
      <alignment horizontal="center"/>
    </xf>
    <xf numFmtId="0" fontId="62" fillId="0" borderId="6" xfId="0" applyFont="1" applyBorder="1"/>
    <xf numFmtId="0" fontId="62" fillId="0" borderId="4" xfId="0" applyFont="1" applyBorder="1"/>
    <xf numFmtId="0" fontId="62" fillId="0" borderId="5" xfId="0" applyFont="1" applyBorder="1"/>
    <xf numFmtId="0" fontId="62" fillId="0" borderId="2" xfId="0" applyFont="1" applyBorder="1"/>
    <xf numFmtId="1" fontId="2" fillId="0" borderId="2" xfId="2" applyNumberFormat="1" applyFont="1" applyFill="1" applyBorder="1" applyAlignment="1" applyProtection="1">
      <alignment horizontal="center" vertical="center" wrapText="1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4" fontId="5" fillId="0" borderId="2" xfId="0" applyNumberFormat="1" applyFont="1" applyBorder="1" applyAlignment="1">
      <alignment horizontal="right" wrapText="1"/>
    </xf>
    <xf numFmtId="0" fontId="3" fillId="109" borderId="32" xfId="0" applyFont="1" applyFill="1" applyBorder="1" applyAlignment="1">
      <alignment horizontal="center" vertical="center"/>
    </xf>
    <xf numFmtId="1" fontId="3" fillId="0" borderId="2" xfId="2" applyNumberFormat="1" applyFont="1" applyFill="1" applyBorder="1" applyAlignment="1" applyProtection="1">
      <alignment vertical="center"/>
      <protection locked="0"/>
    </xf>
    <xf numFmtId="0" fontId="0" fillId="7" borderId="2" xfId="0" applyFill="1" applyBorder="1" applyAlignment="1">
      <alignment horizontal="center"/>
    </xf>
    <xf numFmtId="2" fontId="63" fillId="8" borderId="2" xfId="0" applyNumberFormat="1" applyFont="1" applyFill="1" applyBorder="1" applyAlignment="1">
      <alignment horizontal="center"/>
    </xf>
    <xf numFmtId="1" fontId="4" fillId="0" borderId="2" xfId="0" applyNumberFormat="1" applyFont="1" applyBorder="1" applyAlignment="1" applyProtection="1">
      <alignment horizontal="center"/>
      <protection locked="0"/>
    </xf>
    <xf numFmtId="0" fontId="5" fillId="3" borderId="6" xfId="0" applyFont="1" applyFill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0" fontId="13" fillId="108" borderId="0" xfId="0" applyFont="1" applyFill="1" applyAlignment="1">
      <alignment vertical="center"/>
    </xf>
    <xf numFmtId="0" fontId="13" fillId="0" borderId="0" xfId="0" applyFont="1" applyAlignment="1">
      <alignment vertical="center"/>
    </xf>
    <xf numFmtId="0" fontId="3" fillId="109" borderId="23" xfId="0" applyFont="1" applyFill="1" applyBorder="1" applyAlignment="1">
      <alignment horizontal="left" vertical="center"/>
    </xf>
    <xf numFmtId="0" fontId="3" fillId="109" borderId="2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7" fillId="0" borderId="0" xfId="0" applyFont="1"/>
    <xf numFmtId="164" fontId="5" fillId="0" borderId="0" xfId="0" applyNumberFormat="1" applyFont="1"/>
    <xf numFmtId="0" fontId="66" fillId="0" borderId="0" xfId="0" applyFont="1"/>
    <xf numFmtId="0" fontId="67" fillId="0" borderId="0" xfId="0" applyFont="1"/>
    <xf numFmtId="0" fontId="68" fillId="0" borderId="0" xfId="674" applyFont="1"/>
    <xf numFmtId="0" fontId="69" fillId="0" borderId="0" xfId="0" applyFont="1"/>
    <xf numFmtId="2" fontId="0" fillId="0" borderId="0" xfId="0" applyNumberFormat="1"/>
    <xf numFmtId="0" fontId="0" fillId="111" borderId="2" xfId="0" applyFill="1" applyBorder="1" applyAlignment="1">
      <alignment horizontal="center"/>
    </xf>
    <xf numFmtId="0" fontId="70" fillId="0" borderId="33" xfId="0" applyFont="1" applyBorder="1"/>
    <xf numFmtId="0" fontId="4" fillId="0" borderId="4" xfId="0" applyFont="1" applyBorder="1" applyAlignment="1" applyProtection="1">
      <alignment horizontal="center"/>
      <protection locked="0"/>
    </xf>
    <xf numFmtId="0" fontId="3" fillId="0" borderId="5" xfId="2" quotePrefix="1" applyNumberFormat="1" applyFont="1" applyFill="1" applyBorder="1" applyProtection="1">
      <alignment horizontal="left" vertical="center" indent="1"/>
    </xf>
    <xf numFmtId="0" fontId="4" fillId="0" borderId="5" xfId="0" applyFont="1" applyBorder="1" applyAlignment="1">
      <alignment horizontal="center"/>
    </xf>
    <xf numFmtId="0" fontId="4" fillId="0" borderId="33" xfId="0" applyFont="1" applyBorder="1"/>
    <xf numFmtId="0" fontId="4" fillId="0" borderId="34" xfId="0" applyFont="1" applyBorder="1"/>
    <xf numFmtId="0" fontId="4" fillId="0" borderId="35" xfId="0" applyFont="1" applyBorder="1"/>
    <xf numFmtId="0" fontId="4" fillId="0" borderId="9" xfId="0" applyFont="1" applyBorder="1"/>
    <xf numFmtId="0" fontId="70" fillId="0" borderId="6" xfId="0" applyFont="1" applyBorder="1"/>
    <xf numFmtId="0" fontId="4" fillId="0" borderId="0" xfId="0" applyFont="1" applyAlignment="1">
      <alignment horizontal="center"/>
    </xf>
    <xf numFmtId="0" fontId="15" fillId="3" borderId="0" xfId="0" applyFont="1" applyFill="1" applyAlignment="1">
      <alignment horizontal="left" vertical="top" wrapText="1"/>
    </xf>
    <xf numFmtId="0" fontId="12" fillId="108" borderId="10" xfId="0" applyFont="1" applyFill="1" applyBorder="1" applyAlignment="1">
      <alignment horizontal="left" vertical="center" wrapText="1"/>
    </xf>
    <xf numFmtId="0" fontId="2" fillId="112" borderId="4" xfId="0" applyFont="1" applyFill="1" applyBorder="1" applyAlignment="1">
      <alignment horizontal="left"/>
    </xf>
    <xf numFmtId="0" fontId="2" fillId="112" borderId="6" xfId="0" applyFont="1" applyFill="1" applyBorder="1" applyAlignment="1">
      <alignment horizontal="left"/>
    </xf>
    <xf numFmtId="0" fontId="2" fillId="112" borderId="5" xfId="0" applyFont="1" applyFill="1" applyBorder="1" applyAlignment="1">
      <alignment horizontal="left"/>
    </xf>
    <xf numFmtId="0" fontId="8" fillId="110" borderId="0" xfId="0" applyFont="1" applyFill="1" applyAlignment="1">
      <alignment horizontal="center" vertical="top" wrapText="1"/>
    </xf>
    <xf numFmtId="0" fontId="6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8" fillId="4" borderId="0" xfId="0" applyFont="1" applyFill="1" applyAlignment="1" applyProtection="1">
      <alignment horizontal="left"/>
      <protection locked="0"/>
    </xf>
  </cellXfs>
  <cellStyles count="675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erekening" xfId="12" builtinId="22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ontrolecel" xfId="14" builtinId="23" customBuiltin="1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Gekoppelde cel" xfId="13" builtinId="24" customBuiltin="1"/>
    <cellStyle name="Gekoppelde cel 2" xfId="192" xr:uid="{00000000-0005-0000-0000-000073000000}"/>
    <cellStyle name="Goed" xfId="8" builtinId="26" customBuiltin="1"/>
    <cellStyle name="Goed 2" xfId="186" xr:uid="{00000000-0005-0000-0000-000075000000}"/>
    <cellStyle name="Hyperlink" xfId="674" builtinId="8"/>
    <cellStyle name="Hyperlink 2" xfId="628" xr:uid="{00000000-0005-0000-0000-000076000000}"/>
    <cellStyle name="Invoer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" xfId="4" builtinId="16" customBuiltin="1"/>
    <cellStyle name="Kop 1 2" xfId="187" xr:uid="{00000000-0005-0000-0000-000085000000}"/>
    <cellStyle name="Kop 2" xfId="5" builtinId="17" customBuiltin="1"/>
    <cellStyle name="Kop 2 2" xfId="188" xr:uid="{00000000-0005-0000-0000-000087000000}"/>
    <cellStyle name="Kop 3" xfId="6" builtinId="18" customBuiltin="1"/>
    <cellStyle name="Kop 3 2" xfId="189" xr:uid="{00000000-0005-0000-0000-000089000000}"/>
    <cellStyle name="Kop 4" xfId="7" builtinId="19" customBuiltin="1"/>
    <cellStyle name="Kop 4 2" xfId="190" xr:uid="{00000000-0005-0000-0000-00008B000000}"/>
    <cellStyle name="Neutraal 2" xfId="193" xr:uid="{00000000-0005-0000-0000-00008C000000}"/>
    <cellStyle name="Neutraal 3" xfId="38" xr:uid="{00000000-0005-0000-0000-00008D000000}"/>
    <cellStyle name="Notiti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" xfId="9" builtinId="27" customBuiltin="1"/>
    <cellStyle name="Ongeldig 2" xfId="180" xr:uid="{00000000-0005-0000-0000-000099000000}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" xfId="0" builtinId="0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" xfId="18" builtinId="25" customBuiltin="1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Uitvoer" xfId="11" builtinId="21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Verklarende tekst" xfId="17" builtinId="53" customBuiltin="1"/>
    <cellStyle name="Waarschuwingstekst" xfId="15" builtinId="11" customBuiltin="1"/>
    <cellStyle name="Waarschuwingstekst 2" xfId="239" xr:uid="{00000000-0005-0000-0000-0000A1020000}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B40000"/>
      <color rgb="FFFFDB75"/>
      <color rgb="FFFFE393"/>
      <color rgb="FFFFE7A3"/>
      <color rgb="FFF0B4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L$19" lockText="1" noThreeD="1"/>
</file>

<file path=xl/ctrlProps/ctrlProp2.xml><?xml version="1.0" encoding="utf-8"?>
<formControlPr xmlns="http://schemas.microsoft.com/office/spreadsheetml/2009/9/main" objectType="CheckBox" fmlaLink="$F$19" lockText="1" noThreeD="1"/>
</file>

<file path=xl/ctrlProps/ctrlProp3.xml><?xml version="1.0" encoding="utf-8"?>
<formControlPr xmlns="http://schemas.microsoft.com/office/spreadsheetml/2009/9/main" objectType="CheckBox" fmlaLink="$F$22" lockText="1" noThreeD="1"/>
</file>

<file path=xl/ctrlProps/ctrlProp4.xml><?xml version="1.0" encoding="utf-8"?>
<formControlPr xmlns="http://schemas.microsoft.com/office/spreadsheetml/2009/9/main" objectType="CheckBox" fmlaLink="$F$23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314325</xdr:colOff>
          <xdr:row>17</xdr:row>
          <xdr:rowOff>676275</xdr:rowOff>
        </xdr:from>
        <xdr:to>
          <xdr:col>10</xdr:col>
          <xdr:colOff>533400</xdr:colOff>
          <xdr:row>19</xdr:row>
          <xdr:rowOff>19050</xdr:rowOff>
        </xdr:to>
        <xdr:sp macro="" textlink="">
          <xdr:nvSpPr>
            <xdr:cNvPr id="4123" name="Check Box 26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0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1066800</xdr:colOff>
          <xdr:row>17</xdr:row>
          <xdr:rowOff>685800</xdr:rowOff>
        </xdr:from>
        <xdr:to>
          <xdr:col>4</xdr:col>
          <xdr:colOff>1295400</xdr:colOff>
          <xdr:row>19</xdr:row>
          <xdr:rowOff>19050</xdr:rowOff>
        </xdr:to>
        <xdr:sp macro="" textlink="">
          <xdr:nvSpPr>
            <xdr:cNvPr id="4128" name="Check Box 19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128004</xdr:colOff>
      <xdr:row>1</xdr:row>
      <xdr:rowOff>3264</xdr:rowOff>
    </xdr:from>
    <xdr:to>
      <xdr:col>6</xdr:col>
      <xdr:colOff>1907257</xdr:colOff>
      <xdr:row>2</xdr:row>
      <xdr:rowOff>952502</xdr:rowOff>
    </xdr:to>
    <xdr:pic>
      <xdr:nvPicPr>
        <xdr:cNvPr id="18" name="Afbeelding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760"/>
        <a:stretch/>
      </xdr:blipFill>
      <xdr:spPr>
        <a:xfrm>
          <a:off x="3730186" y="297673"/>
          <a:ext cx="1779253" cy="126096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1066800</xdr:colOff>
          <xdr:row>20</xdr:row>
          <xdr:rowOff>590550</xdr:rowOff>
        </xdr:from>
        <xdr:to>
          <xdr:col>4</xdr:col>
          <xdr:colOff>1285875</xdr:colOff>
          <xdr:row>22</xdr:row>
          <xdr:rowOff>28575</xdr:rowOff>
        </xdr:to>
        <xdr:sp macro="" textlink="">
          <xdr:nvSpPr>
            <xdr:cNvPr id="4129" name="Check Box 20" hidden="1">
              <a:extLst>
                <a:ext uri="{63B3BB69-23CF-44E3-9099-C40C66FF867C}">
                  <a14:compatExt spid="_x0000_s4129"/>
                </a:ext>
                <a:ext uri="{FF2B5EF4-FFF2-40B4-BE49-F238E27FC236}">
                  <a16:creationId xmlns:a16="http://schemas.microsoft.com/office/drawing/2014/main" id="{00000000-0008-0000-0000-00002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1066800</xdr:colOff>
          <xdr:row>21</xdr:row>
          <xdr:rowOff>590550</xdr:rowOff>
        </xdr:from>
        <xdr:to>
          <xdr:col>4</xdr:col>
          <xdr:colOff>1285875</xdr:colOff>
          <xdr:row>23</xdr:row>
          <xdr:rowOff>28575</xdr:rowOff>
        </xdr:to>
        <xdr:sp macro="" textlink="">
          <xdr:nvSpPr>
            <xdr:cNvPr id="4130" name="Check Box 20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00000000-0008-0000-0000-00002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61"/>
  <sheetViews>
    <sheetView showGridLines="0" showZeros="0" tabSelected="1" topLeftCell="A10" zoomScale="110" zoomScaleNormal="110" workbookViewId="0">
      <selection activeCell="C35" sqref="C35"/>
    </sheetView>
  </sheetViews>
  <sheetFormatPr defaultColWidth="9.28515625" defaultRowHeight="15"/>
  <cols>
    <col min="1" max="1" width="1.5703125" customWidth="1"/>
    <col min="2" max="2" width="5" hidden="1" customWidth="1"/>
    <col min="3" max="3" width="9.42578125" customWidth="1"/>
    <col min="4" max="4" width="4.5703125" customWidth="1"/>
    <col min="5" max="5" width="38.42578125" customWidth="1"/>
    <col min="6" max="6" width="8.7109375" hidden="1" customWidth="1"/>
    <col min="7" max="7" width="38.85546875" customWidth="1"/>
    <col min="8" max="8" width="18.42578125" bestFit="1" customWidth="1"/>
    <col min="9" max="9" width="7" style="1" customWidth="1"/>
    <col min="10" max="10" width="9" style="1" customWidth="1"/>
    <col min="11" max="11" width="15.42578125" customWidth="1"/>
    <col min="12" max="12" width="9.42578125" hidden="1" customWidth="1"/>
  </cols>
  <sheetData>
    <row r="1" spans="1:11" ht="23.25">
      <c r="A1" s="98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</row>
    <row r="2" spans="1:11" ht="24.75" customHeight="1">
      <c r="E2" s="99"/>
      <c r="F2" s="99"/>
      <c r="G2" s="99"/>
      <c r="H2" s="99"/>
      <c r="I2" s="99"/>
      <c r="J2" s="44"/>
    </row>
    <row r="3" spans="1:11" ht="79.5" customHeight="1">
      <c r="E3" s="99"/>
      <c r="F3" s="99"/>
      <c r="G3" s="99"/>
      <c r="H3" s="99"/>
      <c r="I3" s="99"/>
      <c r="J3" s="44"/>
    </row>
    <row r="4" spans="1:11" ht="24" customHeight="1">
      <c r="C4" s="36"/>
      <c r="E4" s="44"/>
      <c r="F4" s="44"/>
      <c r="G4" s="44"/>
      <c r="H4" s="44"/>
      <c r="I4" s="44"/>
      <c r="J4" s="44"/>
    </row>
    <row r="5" spans="1:11" s="10" customFormat="1" ht="18" customHeight="1">
      <c r="A5" s="47"/>
      <c r="B5" s="47"/>
      <c r="C5" s="48" t="s">
        <v>1</v>
      </c>
      <c r="D5" s="48"/>
      <c r="E5" s="49"/>
      <c r="F5" s="49"/>
      <c r="G5" s="49"/>
      <c r="H5" s="49"/>
      <c r="I5" s="49"/>
      <c r="J5" s="49"/>
      <c r="K5" s="47"/>
    </row>
    <row r="6" spans="1:11" ht="27" customHeight="1">
      <c r="C6" s="5" t="s">
        <v>2</v>
      </c>
      <c r="D6" s="5"/>
      <c r="E6" s="100"/>
      <c r="F6" s="100"/>
      <c r="G6" s="100"/>
      <c r="H6" s="100"/>
      <c r="I6" s="100"/>
      <c r="J6" s="100"/>
      <c r="K6" s="100"/>
    </row>
    <row r="7" spans="1:11" ht="14.25" customHeight="1">
      <c r="C7" s="5"/>
      <c r="D7" s="5"/>
      <c r="H7" s="44"/>
      <c r="I7" s="44"/>
      <c r="J7" s="44"/>
    </row>
    <row r="8" spans="1:11" ht="14.25" customHeight="1">
      <c r="C8" s="5"/>
      <c r="D8" s="5"/>
      <c r="H8" s="44"/>
      <c r="I8" s="44"/>
      <c r="J8" s="44"/>
    </row>
    <row r="9" spans="1:11" ht="52.5" customHeight="1">
      <c r="C9" s="97" t="s">
        <v>3</v>
      </c>
      <c r="D9" s="97"/>
      <c r="E9" s="97"/>
      <c r="F9" s="97"/>
      <c r="G9" s="97"/>
      <c r="H9" s="97"/>
      <c r="I9" s="97"/>
      <c r="J9" s="97"/>
      <c r="K9" s="97"/>
    </row>
    <row r="10" spans="1:11" ht="14.25" customHeight="1">
      <c r="C10" s="5"/>
      <c r="D10" s="5"/>
      <c r="H10" s="44"/>
      <c r="I10" s="44"/>
      <c r="J10" s="44"/>
    </row>
    <row r="11" spans="1:11" s="10" customFormat="1" ht="18" customHeight="1">
      <c r="A11" s="47"/>
      <c r="B11" s="47"/>
      <c r="C11" s="48" t="s">
        <v>4</v>
      </c>
      <c r="D11" s="48"/>
      <c r="E11" s="49"/>
      <c r="F11" s="49"/>
      <c r="G11" s="49"/>
      <c r="H11" s="49"/>
      <c r="I11" s="49"/>
      <c r="J11" s="49"/>
      <c r="K11" s="47"/>
    </row>
    <row r="12" spans="1:11" ht="14.25" customHeight="1">
      <c r="C12" s="8"/>
      <c r="D12" s="8"/>
      <c r="H12" s="44"/>
      <c r="I12" s="44"/>
      <c r="J12" s="44"/>
    </row>
    <row r="13" spans="1:11" ht="48" customHeight="1">
      <c r="C13" s="92" t="s">
        <v>5</v>
      </c>
      <c r="D13" s="92"/>
      <c r="E13" s="92"/>
      <c r="F13" s="9"/>
      <c r="H13" s="92" t="s">
        <v>6</v>
      </c>
      <c r="I13" s="92"/>
      <c r="J13" s="92"/>
      <c r="K13" s="92"/>
    </row>
    <row r="14" spans="1:11" ht="14.25" customHeight="1">
      <c r="C14" s="12" t="s">
        <v>7</v>
      </c>
      <c r="D14" s="68"/>
      <c r="E14" s="13"/>
      <c r="F14" s="7"/>
      <c r="H14" s="12" t="s">
        <v>8</v>
      </c>
      <c r="I14" s="68"/>
      <c r="J14" s="14"/>
      <c r="K14" s="13"/>
    </row>
    <row r="15" spans="1:11" ht="14.25" customHeight="1">
      <c r="C15" s="5"/>
      <c r="D15" s="5"/>
      <c r="H15" s="6"/>
      <c r="I15" s="44"/>
      <c r="J15" s="44"/>
    </row>
    <row r="16" spans="1:11" s="10" customFormat="1" ht="18" customHeight="1">
      <c r="A16" s="47"/>
      <c r="B16" s="47"/>
      <c r="C16" s="48" t="s">
        <v>9</v>
      </c>
      <c r="D16" s="48"/>
      <c r="E16" s="49"/>
      <c r="F16" s="49"/>
      <c r="G16" s="49"/>
      <c r="H16" s="49"/>
      <c r="I16" s="49"/>
      <c r="J16" s="49"/>
      <c r="K16" s="47"/>
    </row>
    <row r="17" spans="1:12" ht="14.25" customHeight="1">
      <c r="C17" s="5"/>
      <c r="D17" s="5"/>
      <c r="H17" s="6"/>
      <c r="I17" s="44"/>
      <c r="J17" s="44"/>
    </row>
    <row r="18" spans="1:12" ht="55.35" customHeight="1">
      <c r="C18" s="92" t="s">
        <v>10</v>
      </c>
      <c r="D18" s="92"/>
      <c r="E18" s="92"/>
      <c r="F18" s="9"/>
      <c r="H18" s="92" t="s">
        <v>11</v>
      </c>
      <c r="I18" s="92"/>
      <c r="J18" s="92"/>
      <c r="K18" s="92"/>
      <c r="L18" s="44"/>
    </row>
    <row r="19" spans="1:12" ht="14.25" customHeight="1">
      <c r="C19" s="12" t="s">
        <v>12</v>
      </c>
      <c r="D19" s="40"/>
      <c r="E19" s="13"/>
      <c r="F19" s="43" t="b">
        <v>0</v>
      </c>
      <c r="H19" s="12" t="s">
        <v>13</v>
      </c>
      <c r="I19" s="40"/>
      <c r="J19" s="13"/>
      <c r="K19" s="13"/>
      <c r="L19" s="2" t="b">
        <v>0</v>
      </c>
    </row>
    <row r="20" spans="1:12" ht="14.25" customHeight="1">
      <c r="H20" s="6"/>
      <c r="I20" s="44"/>
      <c r="J20" s="44"/>
    </row>
    <row r="21" spans="1:12" ht="33" customHeight="1">
      <c r="C21" s="92" t="s">
        <v>14</v>
      </c>
      <c r="D21" s="92"/>
      <c r="E21" s="92"/>
      <c r="F21" s="9"/>
      <c r="I21"/>
      <c r="J21"/>
    </row>
    <row r="22" spans="1:12" ht="14.25" customHeight="1">
      <c r="C22" s="12" t="s">
        <v>15</v>
      </c>
      <c r="D22" s="40"/>
      <c r="E22" s="13"/>
      <c r="F22" s="43" t="b">
        <v>0</v>
      </c>
      <c r="I22"/>
      <c r="J22"/>
    </row>
    <row r="23" spans="1:12" ht="14.25" customHeight="1">
      <c r="C23" s="12" t="s">
        <v>16</v>
      </c>
      <c r="D23" s="40"/>
      <c r="E23" s="13"/>
      <c r="F23" s="43" t="b">
        <v>0</v>
      </c>
      <c r="I23"/>
      <c r="J23"/>
    </row>
    <row r="24" spans="1:12" ht="14.25" customHeight="1">
      <c r="I24"/>
      <c r="J24"/>
    </row>
    <row r="25" spans="1:12" s="70" customFormat="1" ht="18" customHeight="1">
      <c r="A25" s="69"/>
      <c r="B25" s="69"/>
      <c r="C25" s="93" t="s">
        <v>17</v>
      </c>
      <c r="D25" s="93"/>
      <c r="E25" s="93"/>
      <c r="F25" s="93"/>
      <c r="G25" s="93"/>
      <c r="H25" s="93"/>
      <c r="I25" s="93"/>
      <c r="J25" s="93"/>
      <c r="K25" s="93"/>
      <c r="L25" s="70">
        <v>0.9</v>
      </c>
    </row>
    <row r="26" spans="1:12" s="3" customFormat="1" ht="25.5" customHeight="1">
      <c r="C26" s="54" t="s">
        <v>18</v>
      </c>
      <c r="D26" s="55" t="s">
        <v>19</v>
      </c>
      <c r="E26" s="19"/>
      <c r="F26" s="56"/>
      <c r="G26" s="57"/>
      <c r="H26" s="58" t="s">
        <v>20</v>
      </c>
      <c r="I26" s="59"/>
      <c r="J26" s="60" t="s">
        <v>21</v>
      </c>
      <c r="K26" s="61" t="s">
        <v>22</v>
      </c>
    </row>
    <row r="27" spans="1:12" s="3" customFormat="1" ht="13.5" customHeight="1">
      <c r="B27" s="15"/>
      <c r="C27" s="42"/>
      <c r="D27" s="21" t="s">
        <v>23</v>
      </c>
      <c r="E27" s="21"/>
      <c r="F27" s="22"/>
      <c r="G27" s="22"/>
      <c r="H27" s="29"/>
      <c r="I27" s="22"/>
      <c r="J27" s="22"/>
      <c r="K27" s="23"/>
    </row>
    <row r="28" spans="1:12" s="3" customFormat="1" ht="13.5" customHeight="1">
      <c r="B28" s="15"/>
      <c r="C28" s="42"/>
      <c r="D28" s="94" t="s">
        <v>24</v>
      </c>
      <c r="E28" s="95"/>
      <c r="F28" s="95"/>
      <c r="G28" s="95"/>
      <c r="H28" s="95"/>
      <c r="I28" s="95"/>
      <c r="J28" s="95"/>
      <c r="K28" s="96"/>
    </row>
    <row r="29" spans="1:12" s="3" customFormat="1" ht="13.5" customHeight="1">
      <c r="B29" s="15"/>
      <c r="C29" s="42"/>
      <c r="D29" s="27" t="s">
        <v>25</v>
      </c>
      <c r="E29" s="27"/>
      <c r="F29" s="28"/>
      <c r="G29" s="25"/>
      <c r="H29" s="30"/>
      <c r="I29" s="24"/>
      <c r="J29" s="24"/>
      <c r="K29" s="17"/>
    </row>
    <row r="30" spans="1:12" s="3" customFormat="1" ht="13.5" customHeight="1">
      <c r="B30" s="37">
        <f>$D$14</f>
        <v>0</v>
      </c>
      <c r="C30" s="41">
        <f t="shared" ref="C30:C32" si="0">B30</f>
        <v>0</v>
      </c>
      <c r="D30" s="15" t="s">
        <v>26</v>
      </c>
      <c r="E30" s="18"/>
      <c r="F30" s="19"/>
      <c r="G30" s="20"/>
      <c r="H30" s="45" t="s">
        <v>27</v>
      </c>
      <c r="I30" s="81" t="s">
        <v>28</v>
      </c>
      <c r="J30" s="16">
        <v>61.55</v>
      </c>
      <c r="K30" s="16">
        <f>J30*C30</f>
        <v>0</v>
      </c>
    </row>
    <row r="31" spans="1:12" s="3" customFormat="1" ht="13.5" customHeight="1">
      <c r="B31" s="15"/>
      <c r="C31" s="41">
        <f t="shared" si="0"/>
        <v>0</v>
      </c>
      <c r="D31" s="15" t="s">
        <v>29</v>
      </c>
      <c r="E31" s="18"/>
      <c r="F31" s="19"/>
      <c r="G31" s="20"/>
      <c r="H31" s="45" t="s">
        <v>30</v>
      </c>
      <c r="I31" s="81" t="s">
        <v>28</v>
      </c>
      <c r="J31" s="16">
        <v>61.55</v>
      </c>
      <c r="K31" s="16">
        <f>J31*C31</f>
        <v>0</v>
      </c>
    </row>
    <row r="32" spans="1:12" s="3" customFormat="1" ht="13.5" customHeight="1">
      <c r="B32" s="15"/>
      <c r="C32" s="41">
        <f t="shared" si="0"/>
        <v>0</v>
      </c>
      <c r="D32" s="15" t="s">
        <v>31</v>
      </c>
      <c r="E32" s="18"/>
      <c r="F32" s="19"/>
      <c r="G32" s="20"/>
      <c r="H32" s="45" t="s">
        <v>32</v>
      </c>
      <c r="I32" s="81" t="s">
        <v>28</v>
      </c>
      <c r="J32" s="16">
        <v>61.55</v>
      </c>
      <c r="K32" s="16">
        <f>J32*C32</f>
        <v>0</v>
      </c>
    </row>
    <row r="33" spans="2:11" s="3" customFormat="1" ht="13.5" customHeight="1">
      <c r="B33" s="15"/>
      <c r="C33" s="41"/>
      <c r="D33" s="82" t="s">
        <v>33</v>
      </c>
      <c r="E33" s="86"/>
      <c r="F33" s="87"/>
      <c r="G33" s="88"/>
      <c r="H33" s="45"/>
      <c r="I33" s="73"/>
      <c r="J33" s="16"/>
      <c r="K33" s="16"/>
    </row>
    <row r="34" spans="2:11" s="3" customFormat="1" ht="13.5" customHeight="1">
      <c r="B34" s="37"/>
      <c r="C34" s="83">
        <f t="shared" ref="C34" si="1">B34</f>
        <v>0</v>
      </c>
      <c r="D34" s="18"/>
      <c r="E34" s="90" t="s">
        <v>34</v>
      </c>
      <c r="F34" s="19"/>
      <c r="G34" s="20"/>
      <c r="H34" s="84" t="s">
        <v>35</v>
      </c>
      <c r="I34" s="73"/>
      <c r="J34" s="16">
        <v>4.8600000000000003</v>
      </c>
      <c r="K34" s="16">
        <f>J34*C34</f>
        <v>0</v>
      </c>
    </row>
    <row r="35" spans="2:11" s="3" customFormat="1" ht="13.5" customHeight="1">
      <c r="B35" s="37"/>
      <c r="C35" s="83">
        <f t="shared" ref="C35:C42" si="2">B35</f>
        <v>0</v>
      </c>
      <c r="D35" s="18"/>
      <c r="E35" s="90" t="s">
        <v>36</v>
      </c>
      <c r="F35" s="19"/>
      <c r="G35" s="20"/>
      <c r="H35" s="84" t="s">
        <v>37</v>
      </c>
      <c r="I35" s="73"/>
      <c r="J35" s="16">
        <v>4.8600000000000003</v>
      </c>
      <c r="K35" s="16">
        <f t="shared" ref="K35:K59" si="3">J35*C35</f>
        <v>0</v>
      </c>
    </row>
    <row r="36" spans="2:11" s="3" customFormat="1" ht="13.5" customHeight="1">
      <c r="B36" s="37"/>
      <c r="C36" s="83">
        <f t="shared" si="2"/>
        <v>0</v>
      </c>
      <c r="D36" s="18"/>
      <c r="E36" s="90" t="s">
        <v>38</v>
      </c>
      <c r="F36" s="19"/>
      <c r="G36" s="20"/>
      <c r="H36" s="84" t="s">
        <v>39</v>
      </c>
      <c r="I36" s="73"/>
      <c r="J36" s="16">
        <v>4.8600000000000003</v>
      </c>
      <c r="K36" s="16">
        <f t="shared" si="3"/>
        <v>0</v>
      </c>
    </row>
    <row r="37" spans="2:11" s="3" customFormat="1" ht="13.5" customHeight="1">
      <c r="B37" s="37"/>
      <c r="C37" s="83">
        <f t="shared" si="2"/>
        <v>0</v>
      </c>
      <c r="D37" s="18"/>
      <c r="E37" s="90" t="s">
        <v>40</v>
      </c>
      <c r="F37" s="19"/>
      <c r="G37" s="20"/>
      <c r="H37" s="84" t="s">
        <v>41</v>
      </c>
      <c r="I37" s="73"/>
      <c r="J37" s="16">
        <v>4.8600000000000003</v>
      </c>
      <c r="K37" s="16">
        <f t="shared" si="3"/>
        <v>0</v>
      </c>
    </row>
    <row r="38" spans="2:11" s="3" customFormat="1" ht="13.5" customHeight="1">
      <c r="B38" s="37"/>
      <c r="C38" s="83">
        <f t="shared" si="2"/>
        <v>0</v>
      </c>
      <c r="D38" s="18"/>
      <c r="E38" s="90" t="s">
        <v>42</v>
      </c>
      <c r="F38" s="19"/>
      <c r="G38" s="20"/>
      <c r="H38" s="84" t="s">
        <v>43</v>
      </c>
      <c r="I38" s="73"/>
      <c r="J38" s="16">
        <v>4.8600000000000003</v>
      </c>
      <c r="K38" s="16">
        <f t="shared" si="3"/>
        <v>0</v>
      </c>
    </row>
    <row r="39" spans="2:11" s="3" customFormat="1" ht="13.5" customHeight="1">
      <c r="B39" s="37"/>
      <c r="C39" s="83">
        <f t="shared" si="2"/>
        <v>0</v>
      </c>
      <c r="D39" s="18"/>
      <c r="E39" s="90" t="s">
        <v>44</v>
      </c>
      <c r="F39" s="19"/>
      <c r="G39" s="20"/>
      <c r="H39" s="84" t="s">
        <v>45</v>
      </c>
      <c r="I39" s="73"/>
      <c r="J39" s="16">
        <v>4.8600000000000003</v>
      </c>
      <c r="K39" s="16">
        <f t="shared" si="3"/>
        <v>0</v>
      </c>
    </row>
    <row r="40" spans="2:11" s="3" customFormat="1" ht="13.5" customHeight="1">
      <c r="B40" s="37"/>
      <c r="C40" s="83">
        <f t="shared" si="2"/>
        <v>0</v>
      </c>
      <c r="D40" s="18"/>
      <c r="E40" s="90" t="s">
        <v>46</v>
      </c>
      <c r="F40" s="19"/>
      <c r="G40" s="20"/>
      <c r="H40" s="84" t="s">
        <v>47</v>
      </c>
      <c r="I40" s="73"/>
      <c r="J40" s="16">
        <v>4.8600000000000003</v>
      </c>
      <c r="K40" s="16">
        <f t="shared" si="3"/>
        <v>0</v>
      </c>
    </row>
    <row r="41" spans="2:11" s="3" customFormat="1" ht="13.5" customHeight="1">
      <c r="B41" s="37"/>
      <c r="C41" s="83">
        <f t="shared" si="2"/>
        <v>0</v>
      </c>
      <c r="D41" s="18"/>
      <c r="E41" s="90" t="s">
        <v>48</v>
      </c>
      <c r="F41" s="19"/>
      <c r="G41" s="20"/>
      <c r="H41" s="84" t="s">
        <v>49</v>
      </c>
      <c r="I41" s="73"/>
      <c r="J41" s="16">
        <v>4.8600000000000003</v>
      </c>
      <c r="K41" s="16">
        <f t="shared" si="3"/>
        <v>0</v>
      </c>
    </row>
    <row r="42" spans="2:11" s="3" customFormat="1" ht="13.5" customHeight="1">
      <c r="B42" s="37"/>
      <c r="C42" s="83">
        <f t="shared" si="2"/>
        <v>0</v>
      </c>
      <c r="D42" s="18"/>
      <c r="E42" s="90" t="s">
        <v>50</v>
      </c>
      <c r="F42" s="19"/>
      <c r="G42" s="20"/>
      <c r="H42" s="84" t="s">
        <v>51</v>
      </c>
      <c r="I42" s="73"/>
      <c r="J42" s="16">
        <v>4.8600000000000003</v>
      </c>
      <c r="K42" s="16">
        <f t="shared" si="3"/>
        <v>0</v>
      </c>
    </row>
    <row r="43" spans="2:11" s="3" customFormat="1" ht="13.5" customHeight="1">
      <c r="B43" s="37"/>
      <c r="C43" s="83">
        <f t="shared" ref="C43:C63" si="4">B43</f>
        <v>0</v>
      </c>
      <c r="D43" s="18"/>
      <c r="E43" s="90" t="s">
        <v>52</v>
      </c>
      <c r="F43" s="19"/>
      <c r="G43" s="20"/>
      <c r="H43" s="84" t="s">
        <v>53</v>
      </c>
      <c r="I43" s="73"/>
      <c r="J43" s="16">
        <v>4.8600000000000003</v>
      </c>
      <c r="K43" s="16">
        <f t="shared" si="3"/>
        <v>0</v>
      </c>
    </row>
    <row r="44" spans="2:11" s="3" customFormat="1" ht="13.5" customHeight="1">
      <c r="B44" s="37"/>
      <c r="C44" s="83">
        <f t="shared" si="4"/>
        <v>0</v>
      </c>
      <c r="D44" s="18"/>
      <c r="E44" s="90" t="s">
        <v>54</v>
      </c>
      <c r="F44" s="19"/>
      <c r="G44" s="20"/>
      <c r="H44" s="84" t="s">
        <v>55</v>
      </c>
      <c r="I44" s="73"/>
      <c r="J44" s="16">
        <v>4.8600000000000003</v>
      </c>
      <c r="K44" s="16">
        <f t="shared" si="3"/>
        <v>0</v>
      </c>
    </row>
    <row r="45" spans="2:11" s="3" customFormat="1" ht="13.5" customHeight="1">
      <c r="B45" s="37"/>
      <c r="C45" s="83">
        <f t="shared" si="4"/>
        <v>0</v>
      </c>
      <c r="D45" s="18"/>
      <c r="E45" s="90" t="s">
        <v>56</v>
      </c>
      <c r="F45" s="19"/>
      <c r="G45" s="20"/>
      <c r="H45" s="84" t="s">
        <v>57</v>
      </c>
      <c r="I45" s="73"/>
      <c r="J45" s="16">
        <v>4.8600000000000003</v>
      </c>
      <c r="K45" s="16">
        <f t="shared" si="3"/>
        <v>0</v>
      </c>
    </row>
    <row r="46" spans="2:11" s="3" customFormat="1" ht="13.5" customHeight="1">
      <c r="B46" s="37"/>
      <c r="C46" s="83">
        <f t="shared" si="4"/>
        <v>0</v>
      </c>
      <c r="D46" s="18"/>
      <c r="E46" s="90" t="s">
        <v>58</v>
      </c>
      <c r="F46" s="19"/>
      <c r="G46" s="20"/>
      <c r="H46" s="84" t="s">
        <v>59</v>
      </c>
      <c r="I46" s="73"/>
      <c r="J46" s="16">
        <v>4.8600000000000003</v>
      </c>
      <c r="K46" s="16">
        <f t="shared" si="3"/>
        <v>0</v>
      </c>
    </row>
    <row r="47" spans="2:11" s="3" customFormat="1" ht="13.5" customHeight="1">
      <c r="B47" s="37"/>
      <c r="C47" s="83">
        <f t="shared" si="4"/>
        <v>0</v>
      </c>
      <c r="D47" s="18"/>
      <c r="E47" s="90" t="s">
        <v>60</v>
      </c>
      <c r="F47" s="19"/>
      <c r="G47" s="20"/>
      <c r="H47" s="84" t="s">
        <v>61</v>
      </c>
      <c r="I47" s="73"/>
      <c r="J47" s="16">
        <v>4.8600000000000003</v>
      </c>
      <c r="K47" s="16">
        <f t="shared" si="3"/>
        <v>0</v>
      </c>
    </row>
    <row r="48" spans="2:11" s="3" customFormat="1" ht="13.5" customHeight="1">
      <c r="B48" s="37"/>
      <c r="C48" s="83">
        <f t="shared" si="4"/>
        <v>0</v>
      </c>
      <c r="D48" s="18"/>
      <c r="E48" s="90" t="s">
        <v>62</v>
      </c>
      <c r="F48" s="19"/>
      <c r="G48" s="20"/>
      <c r="H48" s="84" t="s">
        <v>63</v>
      </c>
      <c r="I48" s="73"/>
      <c r="J48" s="16">
        <v>4.8600000000000003</v>
      </c>
      <c r="K48" s="16">
        <f t="shared" si="3"/>
        <v>0</v>
      </c>
    </row>
    <row r="49" spans="2:11" s="3" customFormat="1" ht="13.5" customHeight="1">
      <c r="B49" s="37"/>
      <c r="C49" s="83">
        <f t="shared" si="4"/>
        <v>0</v>
      </c>
      <c r="D49" s="18"/>
      <c r="E49" s="90" t="s">
        <v>64</v>
      </c>
      <c r="F49" s="19"/>
      <c r="G49" s="20"/>
      <c r="H49" s="84" t="s">
        <v>65</v>
      </c>
      <c r="I49" s="73"/>
      <c r="J49" s="16">
        <v>4.8600000000000003</v>
      </c>
      <c r="K49" s="16">
        <f t="shared" si="3"/>
        <v>0</v>
      </c>
    </row>
    <row r="50" spans="2:11" s="3" customFormat="1" ht="13.5" customHeight="1">
      <c r="B50" s="37"/>
      <c r="C50" s="83">
        <f t="shared" si="4"/>
        <v>0</v>
      </c>
      <c r="D50" s="18"/>
      <c r="E50" s="90" t="s">
        <v>66</v>
      </c>
      <c r="F50" s="19"/>
      <c r="G50" s="20"/>
      <c r="H50" s="84" t="s">
        <v>67</v>
      </c>
      <c r="I50" s="73"/>
      <c r="J50" s="16">
        <v>4.8600000000000003</v>
      </c>
      <c r="K50" s="16">
        <f t="shared" si="3"/>
        <v>0</v>
      </c>
    </row>
    <row r="51" spans="2:11" s="3" customFormat="1" ht="13.5" customHeight="1">
      <c r="B51" s="37"/>
      <c r="C51" s="83">
        <f t="shared" si="4"/>
        <v>0</v>
      </c>
      <c r="D51" s="18"/>
      <c r="E51" s="90" t="s">
        <v>68</v>
      </c>
      <c r="F51" s="19"/>
      <c r="G51" s="20"/>
      <c r="H51" s="84" t="s">
        <v>69</v>
      </c>
      <c r="I51" s="73"/>
      <c r="J51" s="16">
        <v>5.21</v>
      </c>
      <c r="K51" s="16">
        <f t="shared" si="3"/>
        <v>0</v>
      </c>
    </row>
    <row r="52" spans="2:11" s="3" customFormat="1" ht="13.5" customHeight="1">
      <c r="B52" s="37"/>
      <c r="C52" s="83">
        <f t="shared" si="4"/>
        <v>0</v>
      </c>
      <c r="D52" s="18"/>
      <c r="E52" s="90" t="s">
        <v>70</v>
      </c>
      <c r="F52" s="19"/>
      <c r="G52" s="20"/>
      <c r="H52" s="84" t="s">
        <v>71</v>
      </c>
      <c r="I52" s="73"/>
      <c r="J52" s="16">
        <v>5.8</v>
      </c>
      <c r="K52" s="16">
        <f t="shared" si="3"/>
        <v>0</v>
      </c>
    </row>
    <row r="53" spans="2:11" s="3" customFormat="1" ht="13.5" customHeight="1">
      <c r="B53" s="37"/>
      <c r="C53" s="83">
        <f>B53</f>
        <v>0</v>
      </c>
      <c r="D53" s="18"/>
      <c r="E53" s="90" t="s">
        <v>72</v>
      </c>
      <c r="F53" s="19"/>
      <c r="G53" s="20"/>
      <c r="H53" s="85" t="s">
        <v>73</v>
      </c>
      <c r="I53" s="73"/>
      <c r="J53" s="16">
        <v>6.85</v>
      </c>
      <c r="K53" s="16">
        <f>J53*C53</f>
        <v>0</v>
      </c>
    </row>
    <row r="54" spans="2:11" s="3" customFormat="1" ht="13.5" customHeight="1">
      <c r="B54" s="37">
        <f t="shared" ref="B54:B55" si="5">IF($F$19=TRUE,0,$D$14)</f>
        <v>0</v>
      </c>
      <c r="C54" s="41">
        <f>B54</f>
        <v>0</v>
      </c>
      <c r="D54" s="17" t="s">
        <v>74</v>
      </c>
      <c r="E54" s="89"/>
      <c r="F54" s="28"/>
      <c r="G54" s="25"/>
      <c r="H54" s="45" t="s">
        <v>75</v>
      </c>
      <c r="I54" s="64" t="s">
        <v>76</v>
      </c>
      <c r="J54" s="16">
        <v>4.8600000000000003</v>
      </c>
      <c r="K54" s="16">
        <f>J54*C54</f>
        <v>0</v>
      </c>
    </row>
    <row r="55" spans="2:11" s="3" customFormat="1" ht="13.5" customHeight="1">
      <c r="B55" s="37">
        <f t="shared" si="5"/>
        <v>0</v>
      </c>
      <c r="C55" s="41">
        <f t="shared" ref="C55" si="6">B55</f>
        <v>0</v>
      </c>
      <c r="D55" s="46" t="s">
        <v>77</v>
      </c>
      <c r="E55" s="18"/>
      <c r="F55" s="19"/>
      <c r="G55" s="20"/>
      <c r="H55" s="45" t="s">
        <v>78</v>
      </c>
      <c r="I55" s="64" t="s">
        <v>76</v>
      </c>
      <c r="J55" s="16">
        <v>4.88</v>
      </c>
      <c r="K55" s="16">
        <f>J55*C55</f>
        <v>0</v>
      </c>
    </row>
    <row r="56" spans="2:11" s="3" customFormat="1" ht="13.5" customHeight="1">
      <c r="B56" s="37">
        <f t="shared" ref="B56" si="7">$D$14</f>
        <v>0</v>
      </c>
      <c r="C56" s="41">
        <f t="shared" si="4"/>
        <v>0</v>
      </c>
      <c r="D56" s="15" t="s">
        <v>79</v>
      </c>
      <c r="E56" s="18"/>
      <c r="F56" s="19"/>
      <c r="G56" s="20"/>
      <c r="H56" s="45" t="s">
        <v>80</v>
      </c>
      <c r="I56" s="64" t="s">
        <v>76</v>
      </c>
      <c r="J56" s="16">
        <v>3.4</v>
      </c>
      <c r="K56" s="16">
        <f t="shared" si="3"/>
        <v>0</v>
      </c>
    </row>
    <row r="57" spans="2:11" s="3" customFormat="1" ht="13.5" customHeight="1">
      <c r="B57" s="37">
        <f>IF($F$23=TRUE,$D$14,0)</f>
        <v>0</v>
      </c>
      <c r="C57" s="41">
        <f t="shared" si="4"/>
        <v>0</v>
      </c>
      <c r="D57" s="71" t="s">
        <v>81</v>
      </c>
      <c r="E57" s="18"/>
      <c r="F57" s="19"/>
      <c r="G57" s="20"/>
      <c r="H57" s="72" t="s">
        <v>82</v>
      </c>
      <c r="I57" s="64" t="s">
        <v>76</v>
      </c>
      <c r="J57" s="16">
        <v>6.75</v>
      </c>
      <c r="K57" s="16">
        <f t="shared" si="3"/>
        <v>0</v>
      </c>
    </row>
    <row r="58" spans="2:11" s="3" customFormat="1" ht="13.5" customHeight="1">
      <c r="B58" s="37">
        <f>IF($F$22=TRUE,$D$14,0)</f>
        <v>0</v>
      </c>
      <c r="C58" s="41">
        <f t="shared" si="4"/>
        <v>0</v>
      </c>
      <c r="D58" s="71" t="s">
        <v>83</v>
      </c>
      <c r="E58" s="18"/>
      <c r="F58" s="19"/>
      <c r="G58" s="20"/>
      <c r="H58" s="72" t="s">
        <v>84</v>
      </c>
      <c r="I58" s="64" t="s">
        <v>76</v>
      </c>
      <c r="J58" s="16">
        <v>6.75</v>
      </c>
      <c r="K58" s="16">
        <f t="shared" si="3"/>
        <v>0</v>
      </c>
    </row>
    <row r="59" spans="2:11" s="3" customFormat="1" ht="13.5" customHeight="1">
      <c r="B59" s="37">
        <f>$D$14</f>
        <v>0</v>
      </c>
      <c r="C59" s="41">
        <f t="shared" si="4"/>
        <v>0</v>
      </c>
      <c r="D59" s="15" t="s">
        <v>85</v>
      </c>
      <c r="E59" s="18"/>
      <c r="F59" s="19"/>
      <c r="G59" s="20"/>
      <c r="H59" s="45" t="s">
        <v>86</v>
      </c>
      <c r="I59" s="73"/>
      <c r="J59" s="16">
        <v>16.350000000000001</v>
      </c>
      <c r="K59" s="16">
        <f t="shared" si="3"/>
        <v>0</v>
      </c>
    </row>
    <row r="60" spans="2:11" s="3" customFormat="1" ht="13.5" customHeight="1">
      <c r="B60" s="37">
        <f t="shared" ref="B60:B61" si="8">$D$14</f>
        <v>0</v>
      </c>
      <c r="C60" s="41">
        <f>B60</f>
        <v>0</v>
      </c>
      <c r="D60" s="15" t="s">
        <v>87</v>
      </c>
      <c r="E60" s="18"/>
      <c r="F60" s="19"/>
      <c r="G60" s="20"/>
      <c r="H60" s="45" t="s">
        <v>88</v>
      </c>
      <c r="I60" s="73"/>
      <c r="J60" s="16">
        <v>12.85</v>
      </c>
      <c r="K60" s="16">
        <f>J60*C60</f>
        <v>0</v>
      </c>
    </row>
    <row r="61" spans="2:11" s="3" customFormat="1" ht="13.5" customHeight="1">
      <c r="B61" s="37">
        <f t="shared" si="8"/>
        <v>0</v>
      </c>
      <c r="C61" s="41">
        <f>B61</f>
        <v>0</v>
      </c>
      <c r="D61" s="15" t="s">
        <v>89</v>
      </c>
      <c r="E61" s="18"/>
      <c r="F61" s="19"/>
      <c r="G61" s="20"/>
      <c r="H61" s="45" t="s">
        <v>90</v>
      </c>
      <c r="I61" s="73"/>
      <c r="J61" s="16">
        <v>12.85</v>
      </c>
      <c r="K61" s="16">
        <f>J61*C61</f>
        <v>0</v>
      </c>
    </row>
    <row r="62" spans="2:11" s="3" customFormat="1" ht="13.5" customHeight="1">
      <c r="B62" s="37">
        <f t="shared" ref="B62" si="9">IF($F$19=TRUE,0,$D$14)</f>
        <v>0</v>
      </c>
      <c r="C62" s="41">
        <f>B62</f>
        <v>0</v>
      </c>
      <c r="D62" s="15" t="s">
        <v>91</v>
      </c>
      <c r="E62" s="18"/>
      <c r="F62" s="19"/>
      <c r="G62" s="20"/>
      <c r="H62" s="45" t="s">
        <v>92</v>
      </c>
      <c r="I62" s="64" t="s">
        <v>76</v>
      </c>
      <c r="J62" s="16">
        <v>41.7</v>
      </c>
      <c r="K62" s="16">
        <f>J62*C62</f>
        <v>0</v>
      </c>
    </row>
    <row r="63" spans="2:11" s="3" customFormat="1" ht="13.5" customHeight="1">
      <c r="B63" s="37">
        <f>IF($F$19=TRUE,0,$D$14)</f>
        <v>0</v>
      </c>
      <c r="C63" s="41">
        <f t="shared" si="4"/>
        <v>0</v>
      </c>
      <c r="D63" s="15" t="s">
        <v>93</v>
      </c>
      <c r="E63" s="18"/>
      <c r="F63" s="19"/>
      <c r="G63" s="20"/>
      <c r="H63" s="45" t="s">
        <v>94</v>
      </c>
      <c r="I63" s="64" t="s">
        <v>76</v>
      </c>
      <c r="J63" s="16">
        <v>17</v>
      </c>
      <c r="K63" s="16">
        <f>J63*C63</f>
        <v>0</v>
      </c>
    </row>
    <row r="64" spans="2:11" s="3" customFormat="1" ht="13.5" customHeight="1">
      <c r="B64" s="37">
        <f>IF($F$19=TRUE,0,$D$14/30)</f>
        <v>0</v>
      </c>
      <c r="C64" s="66">
        <f>CEILING(B64,1)</f>
        <v>0</v>
      </c>
      <c r="D64" s="15" t="s">
        <v>95</v>
      </c>
      <c r="E64" s="18"/>
      <c r="F64" s="19"/>
      <c r="G64" s="20"/>
      <c r="H64" s="45" t="s">
        <v>96</v>
      </c>
      <c r="I64" s="64" t="s">
        <v>76</v>
      </c>
      <c r="J64" s="16">
        <v>16.350000000000001</v>
      </c>
      <c r="K64" s="16">
        <f>J64*C64</f>
        <v>0</v>
      </c>
    </row>
    <row r="65" spans="2:11" s="3" customFormat="1" ht="13.5" customHeight="1">
      <c r="B65" s="37">
        <f>IF($F$19=TRUE,0,$D$14/30)</f>
        <v>0</v>
      </c>
      <c r="C65" s="66">
        <f t="shared" ref="C65:C66" si="10">CEILING(B65,1)</f>
        <v>0</v>
      </c>
      <c r="D65" s="63" t="s">
        <v>97</v>
      </c>
      <c r="E65" s="18"/>
      <c r="F65" s="19"/>
      <c r="G65" s="20"/>
      <c r="H65" s="62" t="s">
        <v>98</v>
      </c>
      <c r="I65" s="64" t="s">
        <v>76</v>
      </c>
      <c r="J65" s="16">
        <v>3.95</v>
      </c>
      <c r="K65" s="16">
        <f t="shared" ref="K65:K66" si="11">J65*C65</f>
        <v>0</v>
      </c>
    </row>
    <row r="66" spans="2:11" s="3" customFormat="1" ht="13.5" customHeight="1">
      <c r="B66" s="37">
        <f>IF($F$19=TRUE,0,$D$14)/30</f>
        <v>0</v>
      </c>
      <c r="C66" s="66">
        <f t="shared" si="10"/>
        <v>0</v>
      </c>
      <c r="D66" s="63" t="s">
        <v>99</v>
      </c>
      <c r="E66" s="18"/>
      <c r="F66" s="19"/>
      <c r="G66" s="20"/>
      <c r="H66" s="62" t="s">
        <v>100</v>
      </c>
      <c r="I66" s="64" t="s">
        <v>76</v>
      </c>
      <c r="J66" s="16">
        <v>6.3</v>
      </c>
      <c r="K66" s="16">
        <f t="shared" si="11"/>
        <v>0</v>
      </c>
    </row>
    <row r="67" spans="2:11" s="3" customFormat="1" ht="13.5" customHeight="1">
      <c r="B67" s="15"/>
      <c r="C67" s="42"/>
      <c r="D67" s="26" t="s">
        <v>101</v>
      </c>
      <c r="E67" s="26"/>
      <c r="F67" s="19"/>
      <c r="G67" s="20"/>
      <c r="H67" s="45"/>
      <c r="I67" s="16"/>
      <c r="J67" s="16"/>
      <c r="K67" s="16"/>
    </row>
    <row r="68" spans="2:11" s="3" customFormat="1" ht="13.5" customHeight="1">
      <c r="B68" s="37">
        <f>$I$14</f>
        <v>0</v>
      </c>
      <c r="C68" s="41">
        <f t="shared" ref="C68" si="12">B68</f>
        <v>0</v>
      </c>
      <c r="D68" s="15" t="s">
        <v>102</v>
      </c>
      <c r="E68" s="18"/>
      <c r="F68" s="19"/>
      <c r="G68" s="20"/>
      <c r="H68" s="45" t="s">
        <v>103</v>
      </c>
      <c r="I68" s="65" t="s">
        <v>104</v>
      </c>
      <c r="J68" s="16">
        <v>112</v>
      </c>
      <c r="K68" s="16">
        <f t="shared" ref="K68:K77" si="13">J68*C68</f>
        <v>0</v>
      </c>
    </row>
    <row r="69" spans="2:11" s="3" customFormat="1" ht="13.5" customHeight="1">
      <c r="B69" s="37">
        <f t="shared" ref="B69:B76" si="14">$I$14</f>
        <v>0</v>
      </c>
      <c r="C69" s="41">
        <f t="shared" ref="C69:C77" si="15">B69</f>
        <v>0</v>
      </c>
      <c r="D69" s="15" t="s">
        <v>105</v>
      </c>
      <c r="E69" s="18"/>
      <c r="F69" s="19"/>
      <c r="G69" s="20"/>
      <c r="H69" s="45" t="s">
        <v>106</v>
      </c>
      <c r="I69" s="65" t="s">
        <v>104</v>
      </c>
      <c r="J69" s="16">
        <v>112</v>
      </c>
      <c r="K69" s="16">
        <f t="shared" si="13"/>
        <v>0</v>
      </c>
    </row>
    <row r="70" spans="2:11" s="3" customFormat="1" ht="13.5" customHeight="1">
      <c r="B70" s="37">
        <f t="shared" si="14"/>
        <v>0</v>
      </c>
      <c r="C70" s="41">
        <f t="shared" si="15"/>
        <v>0</v>
      </c>
      <c r="D70" s="15" t="s">
        <v>107</v>
      </c>
      <c r="E70" s="18"/>
      <c r="F70" s="19"/>
      <c r="G70" s="20"/>
      <c r="H70" s="45" t="s">
        <v>108</v>
      </c>
      <c r="I70" s="65" t="s">
        <v>104</v>
      </c>
      <c r="J70" s="16">
        <v>112</v>
      </c>
      <c r="K70" s="16">
        <f t="shared" si="13"/>
        <v>0</v>
      </c>
    </row>
    <row r="71" spans="2:11" s="3" customFormat="1" ht="13.5" customHeight="1">
      <c r="B71" s="37">
        <f t="shared" si="14"/>
        <v>0</v>
      </c>
      <c r="C71" s="41">
        <f t="shared" si="15"/>
        <v>0</v>
      </c>
      <c r="D71" s="15" t="s">
        <v>109</v>
      </c>
      <c r="E71" s="18"/>
      <c r="F71" s="19"/>
      <c r="G71" s="20"/>
      <c r="H71" s="45" t="s">
        <v>110</v>
      </c>
      <c r="I71" s="65" t="s">
        <v>104</v>
      </c>
      <c r="J71" s="16">
        <v>112</v>
      </c>
      <c r="K71" s="16">
        <f t="shared" si="13"/>
        <v>0</v>
      </c>
    </row>
    <row r="72" spans="2:11" s="3" customFormat="1" ht="13.5" customHeight="1">
      <c r="B72" s="37">
        <f t="shared" si="14"/>
        <v>0</v>
      </c>
      <c r="C72" s="41">
        <f t="shared" si="15"/>
        <v>0</v>
      </c>
      <c r="D72" s="15" t="s">
        <v>111</v>
      </c>
      <c r="E72" s="18"/>
      <c r="F72" s="19"/>
      <c r="G72" s="20"/>
      <c r="H72" s="45" t="s">
        <v>112</v>
      </c>
      <c r="I72" s="65" t="s">
        <v>104</v>
      </c>
      <c r="J72" s="16">
        <v>112</v>
      </c>
      <c r="K72" s="16">
        <f t="shared" si="13"/>
        <v>0</v>
      </c>
    </row>
    <row r="73" spans="2:11" s="3" customFormat="1" ht="13.5" customHeight="1">
      <c r="B73" s="37">
        <f t="shared" si="14"/>
        <v>0</v>
      </c>
      <c r="C73" s="41">
        <f t="shared" si="15"/>
        <v>0</v>
      </c>
      <c r="D73" s="15" t="s">
        <v>113</v>
      </c>
      <c r="E73" s="18"/>
      <c r="F73" s="19"/>
      <c r="G73" s="20"/>
      <c r="H73" s="45" t="s">
        <v>114</v>
      </c>
      <c r="I73" s="65" t="s">
        <v>104</v>
      </c>
      <c r="J73" s="16">
        <v>112</v>
      </c>
      <c r="K73" s="16">
        <f t="shared" si="13"/>
        <v>0</v>
      </c>
    </row>
    <row r="74" spans="2:11" s="3" customFormat="1" ht="13.5" customHeight="1">
      <c r="B74" s="37">
        <f t="shared" si="14"/>
        <v>0</v>
      </c>
      <c r="C74" s="41">
        <f t="shared" si="15"/>
        <v>0</v>
      </c>
      <c r="D74" s="15" t="s">
        <v>115</v>
      </c>
      <c r="E74" s="18"/>
      <c r="F74" s="19"/>
      <c r="G74" s="20"/>
      <c r="H74" s="45" t="s">
        <v>116</v>
      </c>
      <c r="I74" s="65" t="s">
        <v>104</v>
      </c>
      <c r="J74" s="16">
        <v>112</v>
      </c>
      <c r="K74" s="16">
        <f t="shared" si="13"/>
        <v>0</v>
      </c>
    </row>
    <row r="75" spans="2:11" s="3" customFormat="1" ht="13.5" customHeight="1">
      <c r="B75" s="37">
        <f t="shared" si="14"/>
        <v>0</v>
      </c>
      <c r="C75" s="41">
        <f t="shared" si="15"/>
        <v>0</v>
      </c>
      <c r="D75" s="15" t="s">
        <v>117</v>
      </c>
      <c r="E75" s="18"/>
      <c r="F75" s="19"/>
      <c r="G75" s="20"/>
      <c r="H75" s="45" t="s">
        <v>118</v>
      </c>
      <c r="I75" s="65" t="s">
        <v>104</v>
      </c>
      <c r="J75" s="16">
        <v>112</v>
      </c>
      <c r="K75" s="16">
        <f t="shared" si="13"/>
        <v>0</v>
      </c>
    </row>
    <row r="76" spans="2:11" s="3" customFormat="1" ht="13.5" customHeight="1">
      <c r="B76" s="37">
        <f t="shared" si="14"/>
        <v>0</v>
      </c>
      <c r="C76" s="41">
        <f t="shared" si="15"/>
        <v>0</v>
      </c>
      <c r="D76" s="15" t="s">
        <v>119</v>
      </c>
      <c r="E76" s="18"/>
      <c r="F76" s="19"/>
      <c r="G76" s="20"/>
      <c r="H76" s="45" t="s">
        <v>120</v>
      </c>
      <c r="I76" s="65" t="s">
        <v>104</v>
      </c>
      <c r="J76" s="16">
        <v>112</v>
      </c>
      <c r="K76" s="16">
        <f t="shared" si="13"/>
        <v>0</v>
      </c>
    </row>
    <row r="77" spans="2:11" s="3" customFormat="1" ht="13.5" customHeight="1">
      <c r="B77" s="37">
        <f>IF($L$19=TRUE,0,$I$14)</f>
        <v>0</v>
      </c>
      <c r="C77" s="41">
        <f t="shared" si="15"/>
        <v>0</v>
      </c>
      <c r="D77" s="15" t="s">
        <v>121</v>
      </c>
      <c r="E77" s="18"/>
      <c r="F77" s="19"/>
      <c r="G77" s="20"/>
      <c r="H77" s="45" t="s">
        <v>122</v>
      </c>
      <c r="I77" s="64" t="s">
        <v>76</v>
      </c>
      <c r="J77" s="16">
        <v>112</v>
      </c>
      <c r="K77" s="16">
        <f t="shared" si="13"/>
        <v>0</v>
      </c>
    </row>
    <row r="78" spans="2:11" s="3" customFormat="1" ht="13.5" customHeight="1">
      <c r="B78" s="15"/>
      <c r="C78" s="42"/>
      <c r="D78" s="26" t="s">
        <v>123</v>
      </c>
      <c r="E78" s="26"/>
      <c r="F78" s="19"/>
      <c r="G78" s="20"/>
      <c r="H78" s="45"/>
      <c r="I78" s="16"/>
      <c r="J78" s="16"/>
      <c r="K78" s="16"/>
    </row>
    <row r="79" spans="2:11" s="3" customFormat="1" ht="13.5" customHeight="1">
      <c r="B79" s="37">
        <f>$I$14</f>
        <v>0</v>
      </c>
      <c r="C79" s="41">
        <f t="shared" ref="C79:C80" si="16">B79</f>
        <v>0</v>
      </c>
      <c r="D79" s="15" t="s">
        <v>124</v>
      </c>
      <c r="E79" s="18"/>
      <c r="F79" s="19"/>
      <c r="G79" s="20"/>
      <c r="H79" s="45" t="s">
        <v>125</v>
      </c>
      <c r="I79" s="16"/>
      <c r="J79" s="16">
        <v>85</v>
      </c>
      <c r="K79" s="16">
        <f>J79*C79</f>
        <v>0</v>
      </c>
    </row>
    <row r="80" spans="2:11" s="3" customFormat="1" ht="13.5" customHeight="1">
      <c r="B80" s="37">
        <f t="shared" ref="B80:B82" si="17">$I$14</f>
        <v>0</v>
      </c>
      <c r="C80" s="41">
        <f t="shared" si="16"/>
        <v>0</v>
      </c>
      <c r="D80" s="15" t="s">
        <v>126</v>
      </c>
      <c r="E80" s="18"/>
      <c r="F80" s="19"/>
      <c r="G80" s="20"/>
      <c r="H80" s="45" t="s">
        <v>127</v>
      </c>
      <c r="I80" s="16"/>
      <c r="J80" s="16">
        <v>85</v>
      </c>
      <c r="K80" s="16">
        <f>J80*C80</f>
        <v>0</v>
      </c>
    </row>
    <row r="81" spans="2:11" s="3" customFormat="1" ht="13.5" customHeight="1">
      <c r="B81" s="37">
        <f t="shared" si="17"/>
        <v>0</v>
      </c>
      <c r="C81" s="41">
        <f t="shared" ref="C81:C94" si="18">B81</f>
        <v>0</v>
      </c>
      <c r="D81" s="15" t="s">
        <v>128</v>
      </c>
      <c r="E81" s="18"/>
      <c r="F81" s="19"/>
      <c r="G81" s="20"/>
      <c r="H81" s="45" t="s">
        <v>129</v>
      </c>
      <c r="I81" s="16"/>
      <c r="J81" s="16">
        <v>418</v>
      </c>
      <c r="K81" s="16">
        <f t="shared" ref="K81:K94" si="19">J81*C81</f>
        <v>0</v>
      </c>
    </row>
    <row r="82" spans="2:11" s="3" customFormat="1" ht="13.5" customHeight="1">
      <c r="B82" s="37">
        <f t="shared" si="17"/>
        <v>0</v>
      </c>
      <c r="C82" s="41">
        <f t="shared" si="18"/>
        <v>0</v>
      </c>
      <c r="D82" s="15" t="s">
        <v>130</v>
      </c>
      <c r="E82" s="18"/>
      <c r="F82" s="19"/>
      <c r="G82" s="20"/>
      <c r="H82" s="45" t="s">
        <v>131</v>
      </c>
      <c r="I82" s="16"/>
      <c r="J82" s="16">
        <v>253.5</v>
      </c>
      <c r="K82" s="16">
        <f t="shared" si="19"/>
        <v>0</v>
      </c>
    </row>
    <row r="83" spans="2:11" s="3" customFormat="1" ht="13.5" customHeight="1">
      <c r="B83" s="37">
        <v>0</v>
      </c>
      <c r="C83" s="41">
        <f t="shared" si="18"/>
        <v>0</v>
      </c>
      <c r="D83" s="53" t="s">
        <v>132</v>
      </c>
      <c r="E83" s="51"/>
      <c r="F83" s="50"/>
      <c r="G83" s="52"/>
      <c r="H83" s="45" t="s">
        <v>133</v>
      </c>
      <c r="I83" s="64" t="s">
        <v>76</v>
      </c>
      <c r="J83" s="16">
        <v>129</v>
      </c>
      <c r="K83" s="16">
        <f t="shared" si="19"/>
        <v>0</v>
      </c>
    </row>
    <row r="84" spans="2:11" s="3" customFormat="1" ht="13.5" customHeight="1">
      <c r="B84" s="37">
        <v>0</v>
      </c>
      <c r="C84" s="41">
        <f t="shared" si="18"/>
        <v>0</v>
      </c>
      <c r="D84" s="53" t="s">
        <v>134</v>
      </c>
      <c r="E84" s="51"/>
      <c r="F84" s="50"/>
      <c r="G84" s="52"/>
      <c r="H84" s="45" t="s">
        <v>135</v>
      </c>
      <c r="I84" s="64" t="s">
        <v>76</v>
      </c>
      <c r="J84" s="16">
        <v>54.15</v>
      </c>
      <c r="K84" s="16">
        <f t="shared" si="19"/>
        <v>0</v>
      </c>
    </row>
    <row r="85" spans="2:11" s="3" customFormat="1" ht="13.5" customHeight="1">
      <c r="B85" s="37">
        <v>0</v>
      </c>
      <c r="C85" s="41">
        <f t="shared" si="18"/>
        <v>0</v>
      </c>
      <c r="D85" s="53" t="s">
        <v>136</v>
      </c>
      <c r="E85" s="51"/>
      <c r="F85" s="50"/>
      <c r="G85" s="52"/>
      <c r="H85" s="45" t="s">
        <v>137</v>
      </c>
      <c r="I85" s="64" t="s">
        <v>76</v>
      </c>
      <c r="J85" s="16">
        <v>47.3</v>
      </c>
      <c r="K85" s="16">
        <f t="shared" si="19"/>
        <v>0</v>
      </c>
    </row>
    <row r="86" spans="2:11" s="3" customFormat="1" ht="13.5" customHeight="1">
      <c r="B86" s="37">
        <v>0</v>
      </c>
      <c r="C86" s="41">
        <f t="shared" si="18"/>
        <v>0</v>
      </c>
      <c r="D86" s="53" t="s">
        <v>138</v>
      </c>
      <c r="E86" s="51"/>
      <c r="F86" s="50"/>
      <c r="G86" s="52"/>
      <c r="H86" s="45" t="s">
        <v>139</v>
      </c>
      <c r="I86" s="64" t="s">
        <v>76</v>
      </c>
      <c r="J86" s="16">
        <v>33.86</v>
      </c>
      <c r="K86" s="16">
        <f t="shared" si="19"/>
        <v>0</v>
      </c>
    </row>
    <row r="87" spans="2:11" s="3" customFormat="1" ht="13.5" customHeight="1">
      <c r="B87" s="37">
        <v>0</v>
      </c>
      <c r="C87" s="41">
        <f t="shared" si="18"/>
        <v>0</v>
      </c>
      <c r="D87" s="53" t="s">
        <v>140</v>
      </c>
      <c r="E87" s="51"/>
      <c r="F87" s="50"/>
      <c r="G87" s="52"/>
      <c r="H87" s="45" t="s">
        <v>141</v>
      </c>
      <c r="I87" s="64" t="s">
        <v>76</v>
      </c>
      <c r="J87" s="16">
        <v>33.86</v>
      </c>
      <c r="K87" s="16">
        <f t="shared" si="19"/>
        <v>0</v>
      </c>
    </row>
    <row r="88" spans="2:11" s="3" customFormat="1" ht="13.5" customHeight="1">
      <c r="B88" s="37">
        <f t="shared" ref="B88:B90" si="20">$I$14</f>
        <v>0</v>
      </c>
      <c r="C88" s="41">
        <f t="shared" si="18"/>
        <v>0</v>
      </c>
      <c r="D88" s="15" t="s">
        <v>142</v>
      </c>
      <c r="E88" s="18"/>
      <c r="F88" s="19"/>
      <c r="G88" s="20"/>
      <c r="H88" s="45" t="s">
        <v>143</v>
      </c>
      <c r="I88" s="16"/>
      <c r="J88" s="16">
        <v>376.4</v>
      </c>
      <c r="K88" s="16">
        <f t="shared" si="19"/>
        <v>0</v>
      </c>
    </row>
    <row r="89" spans="2:11" s="3" customFormat="1" ht="13.5" customHeight="1">
      <c r="B89" s="37">
        <f t="shared" si="20"/>
        <v>0</v>
      </c>
      <c r="C89" s="41">
        <f t="shared" si="18"/>
        <v>0</v>
      </c>
      <c r="D89" s="15" t="s">
        <v>144</v>
      </c>
      <c r="E89" s="18"/>
      <c r="F89" s="19"/>
      <c r="G89" s="20"/>
      <c r="H89" s="45" t="s">
        <v>145</v>
      </c>
      <c r="I89" s="16"/>
      <c r="J89" s="16">
        <v>376.4</v>
      </c>
      <c r="K89" s="16">
        <f t="shared" si="19"/>
        <v>0</v>
      </c>
    </row>
    <row r="90" spans="2:11" s="3" customFormat="1" ht="13.5" customHeight="1">
      <c r="B90" s="37">
        <f t="shared" si="20"/>
        <v>0</v>
      </c>
      <c r="C90" s="41">
        <f t="shared" ref="C90" si="21">B90</f>
        <v>0</v>
      </c>
      <c r="D90" s="15" t="s">
        <v>146</v>
      </c>
      <c r="E90" s="18"/>
      <c r="F90" s="19"/>
      <c r="G90" s="20"/>
      <c r="H90" s="45" t="s">
        <v>147</v>
      </c>
      <c r="I90" s="73"/>
      <c r="J90" s="16">
        <v>98.1</v>
      </c>
      <c r="K90" s="16">
        <f t="shared" si="19"/>
        <v>0</v>
      </c>
    </row>
    <row r="91" spans="2:11" s="3" customFormat="1" ht="13.5" customHeight="1">
      <c r="B91" s="37">
        <f t="shared" ref="B91" si="22">IF($L$19=TRUE,0,$I$14)</f>
        <v>0</v>
      </c>
      <c r="C91" s="41">
        <f t="shared" si="18"/>
        <v>0</v>
      </c>
      <c r="D91" s="15" t="s">
        <v>148</v>
      </c>
      <c r="E91" s="18"/>
      <c r="F91" s="19"/>
      <c r="G91" s="20"/>
      <c r="H91" s="45" t="s">
        <v>149</v>
      </c>
      <c r="I91" s="64" t="s">
        <v>76</v>
      </c>
      <c r="J91" s="16">
        <v>16.2</v>
      </c>
      <c r="K91" s="16">
        <f t="shared" si="19"/>
        <v>0</v>
      </c>
    </row>
    <row r="92" spans="2:11" s="3" customFormat="1" ht="13.5" customHeight="1">
      <c r="B92" s="37">
        <f t="shared" ref="B92" si="23">$I$14</f>
        <v>0</v>
      </c>
      <c r="C92" s="41">
        <f t="shared" ref="C92" si="24">B92</f>
        <v>0</v>
      </c>
      <c r="D92" s="46" t="s">
        <v>150</v>
      </c>
      <c r="E92" s="18"/>
      <c r="F92" s="19"/>
      <c r="G92" s="20"/>
      <c r="H92" s="45" t="s">
        <v>151</v>
      </c>
      <c r="I92" s="73"/>
      <c r="J92" s="16">
        <v>58.9</v>
      </c>
      <c r="K92" s="16">
        <f t="shared" si="19"/>
        <v>0</v>
      </c>
    </row>
    <row r="93" spans="2:11" s="3" customFormat="1" ht="13.5" customHeight="1">
      <c r="B93" s="37">
        <f t="shared" ref="B93:B94" si="25">IF($L$19=TRUE,0,$I$14)</f>
        <v>0</v>
      </c>
      <c r="C93" s="41">
        <f t="shared" si="18"/>
        <v>0</v>
      </c>
      <c r="D93" s="63" t="s">
        <v>152</v>
      </c>
      <c r="E93" s="18"/>
      <c r="F93" s="19"/>
      <c r="G93" s="20"/>
      <c r="H93" s="62" t="s">
        <v>153</v>
      </c>
      <c r="I93" s="64" t="s">
        <v>76</v>
      </c>
      <c r="J93" s="16">
        <v>8.6</v>
      </c>
      <c r="K93" s="16">
        <f t="shared" si="19"/>
        <v>0</v>
      </c>
    </row>
    <row r="94" spans="2:11" s="3" customFormat="1" ht="13.5" customHeight="1">
      <c r="B94" s="37">
        <f t="shared" si="25"/>
        <v>0</v>
      </c>
      <c r="C94" s="41">
        <f t="shared" si="18"/>
        <v>0</v>
      </c>
      <c r="D94" s="15" t="s">
        <v>154</v>
      </c>
      <c r="E94" s="18"/>
      <c r="F94" s="19"/>
      <c r="G94" s="20"/>
      <c r="H94" s="45" t="s">
        <v>155</v>
      </c>
      <c r="I94" s="64" t="s">
        <v>76</v>
      </c>
      <c r="J94" s="16">
        <v>50.95</v>
      </c>
      <c r="K94" s="16">
        <f t="shared" si="19"/>
        <v>0</v>
      </c>
    </row>
    <row r="95" spans="2:11">
      <c r="D95" s="31" t="s">
        <v>156</v>
      </c>
      <c r="E95" s="31"/>
      <c r="F95" s="67"/>
      <c r="G95" s="32"/>
      <c r="H95" s="33"/>
      <c r="I95" s="34"/>
      <c r="J95" s="34"/>
      <c r="K95" s="35">
        <f>SUM(K29:K94)</f>
        <v>0</v>
      </c>
    </row>
    <row r="96" spans="2:11">
      <c r="D96" s="31" t="s">
        <v>157</v>
      </c>
      <c r="E96" s="31"/>
      <c r="F96" s="67"/>
      <c r="G96" s="32"/>
      <c r="H96" s="33"/>
      <c r="I96" s="34"/>
      <c r="J96" s="34"/>
      <c r="K96" s="35">
        <f>SUM(K30:K58,K64:K66)</f>
        <v>0</v>
      </c>
    </row>
    <row r="97" spans="3:11">
      <c r="D97" s="33"/>
      <c r="E97" s="33"/>
      <c r="F97" s="33"/>
      <c r="G97" s="33"/>
      <c r="H97" s="33"/>
      <c r="I97" s="34"/>
      <c r="J97" s="34"/>
      <c r="K97" s="75"/>
    </row>
    <row r="98" spans="3:11">
      <c r="C98" s="74" t="s">
        <v>158</v>
      </c>
      <c r="E98" s="3"/>
      <c r="F98" s="3"/>
      <c r="G98" s="3"/>
      <c r="H98" s="3"/>
      <c r="I98" s="11"/>
      <c r="J98" s="11"/>
      <c r="K98" s="3"/>
    </row>
    <row r="99" spans="3:11">
      <c r="C99" s="74" t="s">
        <v>159</v>
      </c>
      <c r="E99" s="3"/>
      <c r="F99" s="3"/>
      <c r="G99" s="3"/>
      <c r="H99" s="3"/>
      <c r="I99" s="11"/>
      <c r="J99" s="11"/>
      <c r="K99" s="3"/>
    </row>
    <row r="100" spans="3:11">
      <c r="C100" s="74"/>
      <c r="E100" s="3"/>
      <c r="F100" s="3"/>
      <c r="G100" s="3"/>
      <c r="H100" s="3"/>
      <c r="I100" s="11"/>
      <c r="J100" s="11"/>
      <c r="K100" s="3"/>
    </row>
    <row r="101" spans="3:11">
      <c r="C101" s="74"/>
      <c r="D101" t="s">
        <v>160</v>
      </c>
      <c r="E101" s="3"/>
      <c r="F101" s="3"/>
      <c r="G101" s="3"/>
      <c r="H101" s="3"/>
      <c r="I101" s="11"/>
      <c r="J101" s="11"/>
      <c r="K101" s="3"/>
    </row>
    <row r="102" spans="3:11">
      <c r="C102" s="74"/>
      <c r="D102" s="36" t="s">
        <v>161</v>
      </c>
      <c r="E102" s="3"/>
      <c r="F102" s="3"/>
      <c r="G102" s="36" t="s">
        <v>162</v>
      </c>
      <c r="H102" s="3"/>
      <c r="I102" s="36" t="s">
        <v>163</v>
      </c>
      <c r="J102" s="11"/>
      <c r="K102" s="3"/>
    </row>
    <row r="103" spans="3:11">
      <c r="C103" s="74"/>
      <c r="D103" t="s">
        <v>164</v>
      </c>
      <c r="E103" s="3"/>
      <c r="F103" s="3"/>
      <c r="G103" t="s">
        <v>165</v>
      </c>
      <c r="I103" t="s">
        <v>166</v>
      </c>
      <c r="J103" s="80"/>
      <c r="K103" s="3"/>
    </row>
    <row r="104" spans="3:11">
      <c r="C104" s="74"/>
      <c r="D104" t="s">
        <v>167</v>
      </c>
      <c r="E104" s="3"/>
      <c r="F104" s="3"/>
      <c r="G104" t="s">
        <v>168</v>
      </c>
      <c r="I104" t="s">
        <v>168</v>
      </c>
      <c r="J104" s="80"/>
      <c r="K104" s="3"/>
    </row>
    <row r="105" spans="3:11">
      <c r="C105" s="74"/>
      <c r="D105" t="s">
        <v>169</v>
      </c>
      <c r="E105" s="3"/>
      <c r="F105" s="3"/>
      <c r="G105" t="s">
        <v>167</v>
      </c>
      <c r="I105" t="s">
        <v>167</v>
      </c>
      <c r="J105" s="80"/>
      <c r="K105" s="3"/>
    </row>
    <row r="106" spans="3:11">
      <c r="C106" s="74"/>
      <c r="E106" s="3"/>
      <c r="F106" s="3"/>
      <c r="G106" t="s">
        <v>169</v>
      </c>
      <c r="I106" t="s">
        <v>169</v>
      </c>
      <c r="J106" s="80"/>
      <c r="K106" s="3"/>
    </row>
    <row r="107" spans="3:11">
      <c r="C107" s="74"/>
      <c r="E107" s="3"/>
      <c r="F107" s="3"/>
      <c r="G107" s="3"/>
      <c r="H107" s="3"/>
      <c r="I107" s="11"/>
      <c r="J107" s="11"/>
      <c r="K107" s="3"/>
    </row>
    <row r="108" spans="3:11">
      <c r="C108" s="76" t="s">
        <v>170</v>
      </c>
      <c r="E108" s="3"/>
      <c r="F108" s="3"/>
      <c r="G108" s="3"/>
      <c r="H108" s="3"/>
      <c r="I108" s="11"/>
      <c r="J108" s="11"/>
      <c r="K108" s="3"/>
    </row>
    <row r="109" spans="3:11">
      <c r="C109" s="77" t="s">
        <v>171</v>
      </c>
      <c r="E109" s="3"/>
      <c r="F109" s="3"/>
      <c r="G109" s="3"/>
      <c r="H109" s="3"/>
      <c r="I109" s="11"/>
      <c r="J109" s="11"/>
      <c r="K109" s="3"/>
    </row>
    <row r="110" spans="3:11">
      <c r="C110" s="78" t="s">
        <v>172</v>
      </c>
      <c r="E110" s="3"/>
      <c r="F110" s="3"/>
      <c r="G110" s="3"/>
      <c r="H110" s="3"/>
      <c r="I110" s="11"/>
      <c r="J110" s="11"/>
      <c r="K110" s="3"/>
    </row>
    <row r="111" spans="3:11">
      <c r="C111" s="79"/>
      <c r="E111" s="3"/>
      <c r="F111" s="3"/>
      <c r="G111" s="3"/>
      <c r="H111" s="3"/>
      <c r="I111" s="11"/>
      <c r="J111" s="11"/>
      <c r="K111" s="3"/>
    </row>
    <row r="112" spans="3:11">
      <c r="C112" s="3" t="s">
        <v>173</v>
      </c>
      <c r="E112" s="3"/>
      <c r="F112" s="3"/>
      <c r="G112" s="3"/>
      <c r="H112" s="3"/>
      <c r="I112" s="11"/>
      <c r="J112" s="11"/>
      <c r="K112" s="3"/>
    </row>
    <row r="113" spans="1:12">
      <c r="C113" s="79"/>
      <c r="E113" s="3"/>
      <c r="F113" s="3"/>
      <c r="G113" s="3"/>
      <c r="H113" s="3"/>
      <c r="I113" s="11"/>
      <c r="J113" s="11"/>
      <c r="K113" s="3"/>
    </row>
    <row r="114" spans="1:12">
      <c r="D114" s="81" t="s">
        <v>28</v>
      </c>
      <c r="E114" s="3" t="s">
        <v>174</v>
      </c>
      <c r="F114" s="3"/>
      <c r="G114" s="3"/>
      <c r="H114" s="3"/>
      <c r="I114" s="11"/>
      <c r="J114" s="11"/>
      <c r="K114" s="3"/>
    </row>
    <row r="115" spans="1:12">
      <c r="D115" s="65" t="s">
        <v>104</v>
      </c>
      <c r="E115" s="3" t="s">
        <v>175</v>
      </c>
      <c r="F115" s="3"/>
      <c r="G115" s="3"/>
      <c r="H115" s="3"/>
      <c r="I115" s="11"/>
      <c r="J115" s="11"/>
      <c r="K115" s="3"/>
    </row>
    <row r="116" spans="1:12">
      <c r="D116" s="64" t="s">
        <v>76</v>
      </c>
      <c r="E116" s="3" t="s">
        <v>176</v>
      </c>
      <c r="F116" s="3"/>
      <c r="G116" s="3"/>
      <c r="H116" s="3"/>
      <c r="I116" s="11"/>
      <c r="J116" s="11"/>
      <c r="K116" s="3"/>
    </row>
    <row r="117" spans="1:12">
      <c r="E117" s="3"/>
      <c r="F117" s="3"/>
      <c r="G117" s="3"/>
      <c r="H117" s="3"/>
      <c r="I117" s="11"/>
      <c r="J117" s="11"/>
      <c r="K117" s="3"/>
    </row>
    <row r="118" spans="1:12" s="10" customFormat="1" ht="18" customHeight="1">
      <c r="A118" s="47"/>
      <c r="B118" s="47"/>
      <c r="C118" s="48" t="s">
        <v>177</v>
      </c>
      <c r="D118" s="48"/>
      <c r="E118" s="49"/>
      <c r="F118" s="49"/>
      <c r="G118" s="49"/>
      <c r="H118" s="49"/>
      <c r="I118" s="49"/>
      <c r="J118" s="49"/>
      <c r="K118" s="47"/>
      <c r="L118" s="10">
        <v>0.9</v>
      </c>
    </row>
    <row r="119" spans="1:12" s="10" customFormat="1" ht="18" customHeight="1">
      <c r="C119" s="3" t="s">
        <v>178</v>
      </c>
      <c r="D119" s="38"/>
      <c r="E119" s="39"/>
      <c r="F119" s="39"/>
      <c r="G119" s="39"/>
      <c r="H119" s="39"/>
      <c r="I119" s="39"/>
      <c r="J119" s="39"/>
    </row>
    <row r="120" spans="1:12">
      <c r="C120" s="3" t="s">
        <v>179</v>
      </c>
      <c r="D120" s="3"/>
      <c r="E120" s="3"/>
      <c r="F120" s="3"/>
      <c r="G120" s="3"/>
      <c r="H120" s="3"/>
      <c r="I120" s="4"/>
      <c r="J120" s="4"/>
      <c r="K120" s="3"/>
    </row>
    <row r="121" spans="1:12">
      <c r="C121" s="3" t="s">
        <v>180</v>
      </c>
      <c r="D121" s="3"/>
      <c r="E121" s="3"/>
      <c r="F121" s="3"/>
      <c r="G121" s="3"/>
      <c r="H121" s="3"/>
      <c r="I121" s="4"/>
      <c r="J121" s="4"/>
      <c r="K121" s="3"/>
    </row>
    <row r="122" spans="1:12">
      <c r="C122" s="3"/>
      <c r="D122" s="3"/>
      <c r="E122" s="3"/>
      <c r="F122" s="3"/>
      <c r="G122" s="3"/>
      <c r="H122" s="3"/>
      <c r="I122" s="4"/>
      <c r="J122" s="4"/>
      <c r="K122" s="3"/>
    </row>
    <row r="123" spans="1:12">
      <c r="C123" s="91" t="s">
        <v>181</v>
      </c>
      <c r="D123" s="91"/>
      <c r="E123" s="91"/>
      <c r="F123" s="91"/>
      <c r="G123" s="91"/>
      <c r="H123" s="91"/>
      <c r="I123" s="91"/>
      <c r="J123" s="91"/>
      <c r="K123" s="91"/>
    </row>
    <row r="124" spans="1:12">
      <c r="F124" s="3"/>
      <c r="G124" s="3"/>
      <c r="H124" s="3"/>
      <c r="I124" s="4"/>
      <c r="J124" s="4"/>
      <c r="K124" s="3"/>
    </row>
    <row r="125" spans="1:12">
      <c r="F125" s="3"/>
      <c r="G125" s="3"/>
      <c r="H125" s="3"/>
      <c r="I125" s="4"/>
      <c r="J125" s="4"/>
      <c r="K125" s="3"/>
    </row>
    <row r="126" spans="1:12">
      <c r="F126" s="3"/>
      <c r="G126" s="3"/>
      <c r="H126" s="3"/>
      <c r="I126" s="4"/>
      <c r="J126" s="4"/>
      <c r="K126" s="3"/>
    </row>
    <row r="127" spans="1:12">
      <c r="E127" s="3"/>
      <c r="F127" s="3"/>
      <c r="G127" s="3"/>
      <c r="H127" s="3"/>
      <c r="I127" s="4"/>
      <c r="J127" s="4"/>
      <c r="K127" s="3"/>
    </row>
    <row r="128" spans="1:12">
      <c r="E128" s="3"/>
      <c r="F128" s="3"/>
      <c r="G128" s="3"/>
      <c r="H128" s="3"/>
      <c r="I128" s="4"/>
      <c r="J128" s="4"/>
      <c r="K128" s="3"/>
    </row>
    <row r="129" spans="5:11">
      <c r="E129" s="3"/>
      <c r="F129" s="3"/>
      <c r="G129" s="3"/>
      <c r="H129" s="3"/>
      <c r="I129" s="4"/>
      <c r="J129" s="4"/>
      <c r="K129" s="3"/>
    </row>
    <row r="130" spans="5:11">
      <c r="E130" s="3"/>
      <c r="F130" s="3"/>
      <c r="G130" s="3"/>
      <c r="H130" s="3"/>
      <c r="I130" s="4"/>
      <c r="J130" s="4"/>
      <c r="K130" s="3"/>
    </row>
    <row r="131" spans="5:11">
      <c r="E131" s="3"/>
      <c r="F131" s="3"/>
      <c r="G131" s="3"/>
      <c r="H131" s="3"/>
      <c r="I131" s="4"/>
      <c r="J131" s="4"/>
      <c r="K131" s="3"/>
    </row>
    <row r="132" spans="5:11">
      <c r="E132" s="3"/>
      <c r="F132" s="3"/>
      <c r="G132" s="3"/>
      <c r="H132" s="3"/>
      <c r="I132" s="4"/>
      <c r="J132" s="4"/>
      <c r="K132" s="3"/>
    </row>
    <row r="133" spans="5:11">
      <c r="E133" s="3"/>
      <c r="F133" s="3"/>
      <c r="G133" s="3"/>
      <c r="H133" s="3"/>
      <c r="I133" s="4"/>
      <c r="J133" s="4"/>
      <c r="K133" s="3"/>
    </row>
    <row r="134" spans="5:11">
      <c r="E134" s="3"/>
      <c r="F134" s="3"/>
      <c r="G134" s="3"/>
      <c r="H134" s="3"/>
      <c r="I134" s="4"/>
      <c r="J134" s="4"/>
      <c r="K134" s="3"/>
    </row>
    <row r="135" spans="5:11">
      <c r="E135" s="3"/>
      <c r="F135" s="3"/>
      <c r="G135" s="3"/>
      <c r="H135" s="3"/>
      <c r="I135" s="4"/>
      <c r="J135" s="4"/>
      <c r="K135" s="3"/>
    </row>
    <row r="136" spans="5:11">
      <c r="E136" s="3"/>
      <c r="F136" s="3"/>
      <c r="G136" s="3"/>
      <c r="H136" s="3"/>
      <c r="I136" s="4"/>
      <c r="J136" s="4"/>
      <c r="K136" s="3"/>
    </row>
    <row r="137" spans="5:11">
      <c r="E137" s="3"/>
      <c r="F137" s="3"/>
      <c r="G137" s="3"/>
      <c r="H137" s="3"/>
      <c r="I137" s="4"/>
      <c r="J137" s="4"/>
      <c r="K137" s="3"/>
    </row>
    <row r="138" spans="5:11">
      <c r="E138" s="3"/>
      <c r="F138" s="3"/>
      <c r="G138" s="3"/>
      <c r="H138" s="3"/>
      <c r="I138" s="4"/>
      <c r="J138" s="4"/>
      <c r="K138" s="3"/>
    </row>
    <row r="139" spans="5:11">
      <c r="E139" s="3"/>
      <c r="F139" s="3"/>
      <c r="G139" s="3"/>
      <c r="H139" s="3"/>
      <c r="I139" s="4"/>
      <c r="J139" s="4"/>
      <c r="K139" s="3"/>
    </row>
    <row r="140" spans="5:11">
      <c r="E140" s="3"/>
      <c r="F140" s="3"/>
      <c r="G140" s="3"/>
      <c r="H140" s="3"/>
      <c r="I140" s="4"/>
      <c r="J140" s="4"/>
      <c r="K140" s="3"/>
    </row>
    <row r="141" spans="5:11">
      <c r="E141" s="3"/>
      <c r="F141" s="3"/>
      <c r="G141" s="3"/>
      <c r="H141" s="3"/>
      <c r="I141" s="4"/>
      <c r="J141" s="4"/>
      <c r="K141" s="3"/>
    </row>
    <row r="142" spans="5:11">
      <c r="E142" s="3"/>
      <c r="F142" s="3"/>
      <c r="G142" s="3"/>
      <c r="H142" s="3"/>
      <c r="I142" s="4"/>
      <c r="J142" s="4"/>
      <c r="K142" s="3"/>
    </row>
    <row r="143" spans="5:11">
      <c r="E143" s="3"/>
      <c r="F143" s="3"/>
      <c r="G143" s="3"/>
      <c r="H143" s="3"/>
      <c r="I143" s="4"/>
      <c r="J143" s="4"/>
      <c r="K143" s="3"/>
    </row>
    <row r="144" spans="5:11">
      <c r="E144" s="3"/>
      <c r="F144" s="3"/>
      <c r="G144" s="3"/>
      <c r="H144" s="3"/>
      <c r="I144" s="4"/>
      <c r="J144" s="4"/>
      <c r="K144" s="3"/>
    </row>
    <row r="145" spans="5:11">
      <c r="E145" s="3"/>
      <c r="F145" s="3"/>
      <c r="G145" s="3"/>
      <c r="H145" s="3"/>
      <c r="I145" s="4"/>
      <c r="J145" s="4"/>
      <c r="K145" s="3"/>
    </row>
    <row r="146" spans="5:11">
      <c r="E146" s="3"/>
      <c r="F146" s="3"/>
      <c r="G146" s="3"/>
      <c r="H146" s="3"/>
      <c r="I146" s="4"/>
      <c r="J146" s="4"/>
      <c r="K146" s="3"/>
    </row>
    <row r="147" spans="5:11">
      <c r="E147" s="3"/>
      <c r="F147" s="3"/>
      <c r="G147" s="3"/>
      <c r="H147" s="3"/>
      <c r="I147" s="4"/>
      <c r="J147" s="4"/>
      <c r="K147" s="3"/>
    </row>
    <row r="148" spans="5:11">
      <c r="E148" s="3"/>
      <c r="F148" s="3"/>
      <c r="G148" s="3"/>
      <c r="H148" s="3"/>
      <c r="I148" s="4"/>
      <c r="J148" s="4"/>
      <c r="K148" s="3"/>
    </row>
    <row r="149" spans="5:11">
      <c r="E149" s="3"/>
      <c r="F149" s="3"/>
      <c r="G149" s="3"/>
      <c r="H149" s="3"/>
      <c r="I149" s="4"/>
      <c r="J149" s="4"/>
      <c r="K149" s="3"/>
    </row>
    <row r="150" spans="5:11">
      <c r="E150" s="3"/>
      <c r="F150" s="3"/>
      <c r="G150" s="3"/>
      <c r="H150" s="3"/>
      <c r="I150" s="4"/>
      <c r="J150" s="4"/>
      <c r="K150" s="3"/>
    </row>
    <row r="151" spans="5:11">
      <c r="E151" s="3"/>
      <c r="F151" s="3"/>
      <c r="G151" s="3"/>
      <c r="H151" s="3"/>
      <c r="I151" s="4"/>
      <c r="J151" s="4"/>
      <c r="K151" s="3"/>
    </row>
    <row r="152" spans="5:11">
      <c r="E152" s="3"/>
      <c r="F152" s="3"/>
      <c r="G152" s="3"/>
      <c r="H152" s="3"/>
      <c r="I152" s="4"/>
      <c r="J152" s="4"/>
      <c r="K152" s="3"/>
    </row>
    <row r="153" spans="5:11">
      <c r="E153" s="3"/>
      <c r="F153" s="3"/>
      <c r="G153" s="3"/>
      <c r="H153" s="3"/>
      <c r="I153" s="4"/>
      <c r="J153" s="4"/>
      <c r="K153" s="3"/>
    </row>
    <row r="154" spans="5:11">
      <c r="E154" s="3"/>
      <c r="F154" s="3"/>
      <c r="G154" s="3"/>
      <c r="H154" s="3"/>
      <c r="I154" s="4"/>
      <c r="J154" s="4"/>
      <c r="K154" s="3"/>
    </row>
    <row r="155" spans="5:11">
      <c r="E155" s="3"/>
      <c r="F155" s="3"/>
      <c r="G155" s="3"/>
      <c r="H155" s="3"/>
      <c r="I155" s="4"/>
      <c r="J155" s="4"/>
      <c r="K155" s="3"/>
    </row>
    <row r="156" spans="5:11">
      <c r="E156" s="3"/>
      <c r="F156" s="3"/>
      <c r="G156" s="3"/>
      <c r="H156" s="3"/>
      <c r="I156" s="4"/>
      <c r="J156" s="4"/>
      <c r="K156" s="3"/>
    </row>
    <row r="157" spans="5:11">
      <c r="E157" s="3"/>
      <c r="F157" s="3"/>
      <c r="G157" s="3"/>
      <c r="H157" s="3"/>
      <c r="I157" s="4"/>
      <c r="J157" s="4"/>
      <c r="K157" s="3"/>
    </row>
    <row r="158" spans="5:11">
      <c r="K158" s="3"/>
    </row>
    <row r="159" spans="5:11">
      <c r="K159" s="3"/>
    </row>
    <row r="160" spans="5:11">
      <c r="K160" s="3"/>
    </row>
    <row r="161" spans="11:11">
      <c r="K161" s="3"/>
    </row>
  </sheetData>
  <sheetProtection algorithmName="SHA-512" hashValue="fet+1EyHkf5YwcrjzSzx/JxYV+tdmtl2WPANTs8RWWV7LB/uiEqxLJo8A3dQbyo9Eo77MuawEoXK4HVHturt0w==" saltValue="zRtuYuJLZJBHJ4T9bQDZfQ==" spinCount="100000" sheet="1" selectLockedCells="1"/>
  <mergeCells count="13">
    <mergeCell ref="C9:K9"/>
    <mergeCell ref="A1:K1"/>
    <mergeCell ref="E2:I2"/>
    <mergeCell ref="E3:I3"/>
    <mergeCell ref="E6:K6"/>
    <mergeCell ref="C123:K123"/>
    <mergeCell ref="C13:E13"/>
    <mergeCell ref="H13:K13"/>
    <mergeCell ref="C18:E18"/>
    <mergeCell ref="H18:K18"/>
    <mergeCell ref="C25:K25"/>
    <mergeCell ref="C21:E21"/>
    <mergeCell ref="D28:K28"/>
  </mergeCells>
  <conditionalFormatting sqref="C27:C63 C67:C94">
    <cfRule type="cellIs" dxfId="0" priority="1" operator="notEqual">
      <formula>B27</formula>
    </cfRule>
  </conditionalFormatting>
  <hyperlinks>
    <hyperlink ref="C110" r:id="rId1" display="http://www.vanin.be/bingel/licenties" xr:uid="{A1ACD3BC-A7CC-4600-91E9-EDC3D82C01D8}"/>
  </hyperlinks>
  <pageMargins left="0.23622047244094499" right="0.23622047244094499" top="0.74803149606299202" bottom="0.74803149606299202" header="0.31496062992126" footer="0.31496062992126"/>
  <pageSetup paperSize="9" scale="53" fitToHeight="0" orientation="portrait" r:id="rId2"/>
  <headerFooter>
    <oddFooter>&amp;C&amp;P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23" r:id="rId6" name="Check Box 26">
              <controlPr defaultSize="0" autoFill="0" autoLine="0" autoPict="0">
                <anchor moveWithCells="1">
                  <from>
                    <xdr:col>10</xdr:col>
                    <xdr:colOff>314325</xdr:colOff>
                    <xdr:row>17</xdr:row>
                    <xdr:rowOff>676275</xdr:rowOff>
                  </from>
                  <to>
                    <xdr:col>10</xdr:col>
                    <xdr:colOff>533400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7" name="Check Box 19">
              <controlPr defaultSize="0" autoFill="0" autoLine="0" autoPict="0">
                <anchor moveWithCells="1">
                  <from>
                    <xdr:col>4</xdr:col>
                    <xdr:colOff>1066800</xdr:colOff>
                    <xdr:row>17</xdr:row>
                    <xdr:rowOff>685800</xdr:rowOff>
                  </from>
                  <to>
                    <xdr:col>4</xdr:col>
                    <xdr:colOff>1295400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8" name="Check Box 20">
              <controlPr defaultSize="0" autoFill="0" autoLine="0" autoPict="0">
                <anchor moveWithCells="1">
                  <from>
                    <xdr:col>4</xdr:col>
                    <xdr:colOff>1066800</xdr:colOff>
                    <xdr:row>20</xdr:row>
                    <xdr:rowOff>590550</xdr:rowOff>
                  </from>
                  <to>
                    <xdr:col>4</xdr:col>
                    <xdr:colOff>1285875</xdr:colOff>
                    <xdr:row>22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9" name="Check Box 20">
              <controlPr defaultSize="0" autoFill="0" autoLine="0" autoPict="0">
                <anchor moveWithCells="1">
                  <from>
                    <xdr:col>4</xdr:col>
                    <xdr:colOff>1066800</xdr:colOff>
                    <xdr:row>21</xdr:row>
                    <xdr:rowOff>590550</xdr:rowOff>
                  </from>
                  <to>
                    <xdr:col>4</xdr:col>
                    <xdr:colOff>1285875</xdr:colOff>
                    <xdr:row>23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4BA4E1-8191-48A2-9ED4-DABB873996C8}"/>
</file>

<file path=customXml/itemProps2.xml><?xml version="1.0" encoding="utf-8"?>
<ds:datastoreItem xmlns:ds="http://schemas.openxmlformats.org/officeDocument/2006/customXml" ds:itemID="{48C6C0E3-6A9D-4E6D-ABF3-2797F256F683}"/>
</file>

<file path=customXml/itemProps3.xml><?xml version="1.0" encoding="utf-8"?>
<ds:datastoreItem xmlns:ds="http://schemas.openxmlformats.org/officeDocument/2006/customXml" ds:itemID="{4F822884-639F-473E-9DB4-D99E8F2A07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2026-03-11T07:47:53Z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3544100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