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CF6A8738-2275-4F38-9B30-C931AE4B7376}" xr6:coauthVersionLast="47" xr6:coauthVersionMax="47" xr10:uidLastSave="{00000000-0000-0000-0000-000000000000}"/>
  <bookViews>
    <workbookView xWindow="-120" yWindow="-120" windowWidth="29040" windowHeight="17520" xr2:uid="{459218F0-2471-4678-B11C-2B760E87C286}"/>
  </bookViews>
  <sheets>
    <sheet name="Zouff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2" i="1" l="1"/>
  <c r="N94" i="1"/>
  <c r="P82" i="1" l="1"/>
  <c r="P83" i="1"/>
  <c r="P84" i="1"/>
  <c r="P85" i="1"/>
  <c r="P86" i="1"/>
  <c r="P87" i="1"/>
  <c r="P88" i="1"/>
  <c r="P89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43" i="1"/>
  <c r="O71" i="1"/>
  <c r="O90" i="1"/>
  <c r="O91" i="1"/>
  <c r="E73" i="1"/>
  <c r="O73" i="1" s="1"/>
  <c r="E74" i="1"/>
  <c r="E75" i="1"/>
  <c r="N75" i="1" s="1"/>
  <c r="E76" i="1"/>
  <c r="N76" i="1" s="1"/>
  <c r="O76" i="1" s="1"/>
  <c r="E77" i="1"/>
  <c r="E78" i="1"/>
  <c r="N78" i="1" s="1"/>
  <c r="O78" i="1" s="1"/>
  <c r="E81" i="1"/>
  <c r="O81" i="1" s="1"/>
  <c r="E84" i="1"/>
  <c r="O84" i="1" s="1"/>
  <c r="E43" i="1"/>
  <c r="E45" i="1"/>
  <c r="O45" i="1" s="1"/>
  <c r="E46" i="1"/>
  <c r="E47" i="1"/>
  <c r="N47" i="1" s="1"/>
  <c r="E48" i="1"/>
  <c r="N48" i="1" s="1"/>
  <c r="E49" i="1"/>
  <c r="N49" i="1" s="1"/>
  <c r="E50" i="1"/>
  <c r="N50" i="1" s="1"/>
  <c r="E53" i="1"/>
  <c r="O53" i="1" s="1"/>
  <c r="E62" i="1"/>
  <c r="O62" i="1" s="1"/>
  <c r="E42" i="1"/>
  <c r="O47" i="1" l="1"/>
  <c r="N46" i="1"/>
  <c r="O46" i="1" s="1"/>
  <c r="O77" i="1"/>
  <c r="N77" i="1"/>
  <c r="N74" i="1"/>
  <c r="O74" i="1" s="1"/>
  <c r="O50" i="1"/>
  <c r="O49" i="1"/>
  <c r="O75" i="1"/>
  <c r="O48" i="1"/>
  <c r="B85" i="1"/>
  <c r="B63" i="1"/>
  <c r="B86" i="1"/>
  <c r="B87" i="1"/>
  <c r="B88" i="1"/>
  <c r="C88" i="1" s="1"/>
  <c r="E88" i="1" s="1"/>
  <c r="B89" i="1"/>
  <c r="B83" i="1"/>
  <c r="B82" i="1"/>
  <c r="B80" i="1"/>
  <c r="B52" i="1"/>
  <c r="B54" i="1"/>
  <c r="C54" i="1" s="1"/>
  <c r="E54" i="1" s="1"/>
  <c r="B55" i="1"/>
  <c r="B56" i="1"/>
  <c r="C56" i="1" s="1"/>
  <c r="E56" i="1" s="1"/>
  <c r="B57" i="1"/>
  <c r="C57" i="1" s="1"/>
  <c r="E57" i="1" s="1"/>
  <c r="B58" i="1"/>
  <c r="C58" i="1" s="1"/>
  <c r="E58" i="1" s="1"/>
  <c r="B59" i="1"/>
  <c r="C59" i="1" s="1"/>
  <c r="E59" i="1" s="1"/>
  <c r="B60" i="1"/>
  <c r="B61" i="1"/>
  <c r="B65" i="1"/>
  <c r="C65" i="1" s="1"/>
  <c r="E65" i="1" s="1"/>
  <c r="B66" i="1"/>
  <c r="B67" i="1"/>
  <c r="B64" i="1"/>
  <c r="C55" i="1" l="1"/>
  <c r="E55" i="1" s="1"/>
  <c r="N55" i="1" s="1"/>
  <c r="O55" i="1" s="1"/>
  <c r="N88" i="1"/>
  <c r="O88" i="1" s="1"/>
  <c r="N58" i="1"/>
  <c r="O58" i="1" s="1"/>
  <c r="N57" i="1"/>
  <c r="O57" i="1" s="1"/>
  <c r="N54" i="1"/>
  <c r="O54" i="1" s="1"/>
  <c r="N59" i="1"/>
  <c r="O59" i="1" s="1"/>
  <c r="N56" i="1"/>
  <c r="O56" i="1" s="1"/>
  <c r="N65" i="1"/>
  <c r="O65" i="1" s="1"/>
  <c r="C86" i="1"/>
  <c r="E86" i="1" s="1"/>
  <c r="C89" i="1"/>
  <c r="E89" i="1" s="1"/>
  <c r="C82" i="1"/>
  <c r="E82" i="1" s="1"/>
  <c r="C80" i="1"/>
  <c r="E80" i="1" s="1"/>
  <c r="B79" i="1"/>
  <c r="C79" i="1" s="1"/>
  <c r="E79" i="1" s="1"/>
  <c r="C52" i="1"/>
  <c r="E52" i="1" s="1"/>
  <c r="C63" i="1"/>
  <c r="E63" i="1" s="1"/>
  <c r="C64" i="1"/>
  <c r="E64" i="1" s="1"/>
  <c r="C66" i="1"/>
  <c r="E66" i="1" s="1"/>
  <c r="C67" i="1"/>
  <c r="E67" i="1" s="1"/>
  <c r="C60" i="1"/>
  <c r="E60" i="1" s="1"/>
  <c r="C61" i="1"/>
  <c r="E61" i="1" s="1"/>
  <c r="B72" i="1"/>
  <c r="C72" i="1" s="1"/>
  <c r="E72" i="1" s="1"/>
  <c r="B51" i="1"/>
  <c r="C51" i="1" s="1"/>
  <c r="E51" i="1" s="1"/>
  <c r="B44" i="1"/>
  <c r="C44" i="1" s="1"/>
  <c r="E44" i="1" s="1"/>
  <c r="N63" i="1" l="1"/>
  <c r="O63" i="1" s="1"/>
  <c r="N52" i="1"/>
  <c r="O52" i="1" s="1"/>
  <c r="N80" i="1"/>
  <c r="O80" i="1" s="1"/>
  <c r="N72" i="1"/>
  <c r="O72" i="1" s="1"/>
  <c r="N61" i="1"/>
  <c r="O61" i="1" s="1"/>
  <c r="N64" i="1"/>
  <c r="O64" i="1" s="1"/>
  <c r="N51" i="1"/>
  <c r="O51" i="1" s="1"/>
  <c r="N79" i="1"/>
  <c r="O79" i="1" s="1"/>
  <c r="N44" i="1"/>
  <c r="O44" i="1" s="1"/>
  <c r="N82" i="1"/>
  <c r="O82" i="1" s="1"/>
  <c r="N89" i="1"/>
  <c r="O89" i="1" s="1"/>
  <c r="N86" i="1"/>
  <c r="O86" i="1" s="1"/>
  <c r="N60" i="1"/>
  <c r="O60" i="1" s="1"/>
  <c r="N67" i="1"/>
  <c r="O67" i="1" s="1"/>
  <c r="N66" i="1"/>
  <c r="O66" i="1" s="1"/>
  <c r="C83" i="1"/>
  <c r="E83" i="1" s="1"/>
  <c r="C87" i="1"/>
  <c r="E87" i="1" s="1"/>
  <c r="C85" i="1"/>
  <c r="E85" i="1" s="1"/>
  <c r="N85" i="1" l="1"/>
  <c r="O85" i="1" s="1"/>
  <c r="N87" i="1"/>
  <c r="O87" i="1" s="1"/>
  <c r="N83" i="1"/>
  <c r="O83" i="1" s="1"/>
  <c r="N93" i="1"/>
</calcChain>
</file>

<file path=xl/sharedStrings.xml><?xml version="1.0" encoding="utf-8"?>
<sst xmlns="http://schemas.openxmlformats.org/spreadsheetml/2006/main" count="171" uniqueCount="132">
  <si>
    <t>PRIJSLIJST 2026</t>
  </si>
  <si>
    <t xml:space="preserve"> Dit is een prijslijst en geen bestelformulier. Bestellen kan via de webshop.www.vanin.be</t>
  </si>
  <si>
    <t>Gegevens school: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</si>
  <si>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</si>
  <si>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</si>
  <si>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</si>
  <si>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5:</t>
  </si>
  <si>
    <t xml:space="preserve"> - leerjaar 6:</t>
  </si>
  <si>
    <t>STAP 2: FACULTATIEF: Duid aan wat u NIET wilt bestellen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</si>
  <si>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(=groeiboek, flitskaarten, klaspop, wandplaten, kalenders, beloningstickers</t>
    </r>
    <r>
      <rPr>
        <b/>
        <i/>
        <sz val="8"/>
        <rFont val="Calibri"/>
        <family val="2"/>
        <scheme val="minor"/>
      </rPr>
      <t>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</si>
  <si>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flitskaarten, correctiesleutel)</t>
    </r>
  </si>
  <si>
    <t>STAP 3: De totale prijs wordt automatisch berekend. Breng manueel wijzgingen aan indien gewenst.</t>
  </si>
  <si>
    <r>
      <t xml:space="preserve">Start jouw school in 2026 met ZOUFFF! 5?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:</t>
    </r>
  </si>
  <si>
    <r>
      <t xml:space="preserve">   - </t>
    </r>
    <r>
      <rPr>
        <b/>
        <sz val="11"/>
        <color rgb="FF000000"/>
        <rFont val="Calibri"/>
        <family val="2"/>
        <scheme val="minor"/>
      </rPr>
      <t xml:space="preserve">1 gratis handleiding </t>
    </r>
    <r>
      <rPr>
        <sz val="11"/>
        <color rgb="FF000000"/>
        <rFont val="Calibri"/>
        <family val="2"/>
        <scheme val="minor"/>
      </rPr>
      <t xml:space="preserve">van elk livre du professeur (A-D), extra handleidingen aan </t>
    </r>
    <r>
      <rPr>
        <b/>
        <sz val="11"/>
        <color rgb="FF000000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</si>
  <si>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rgb="FF000000"/>
        <rFont val="Calibri"/>
        <family val="2"/>
        <scheme val="minor"/>
      </rPr>
      <t>1 gratis set wandplaten</t>
    </r>
    <r>
      <rPr>
        <sz val="11"/>
        <color rgb="FF000000"/>
        <rFont val="Calibri"/>
        <family val="2"/>
        <scheme val="minor"/>
      </rPr>
      <t xml:space="preserve">, extra wandplaten aan </t>
    </r>
    <r>
      <rPr>
        <b/>
        <sz val="11"/>
        <color rgb="FF000000"/>
        <rFont val="Calibri"/>
        <family val="2"/>
        <scheme val="minor"/>
      </rPr>
      <t>50% korting</t>
    </r>
  </si>
  <si>
    <r>
      <t xml:space="preserve">   - 7</t>
    </r>
    <r>
      <rPr>
        <b/>
        <sz val="11"/>
        <color rgb="FF000000"/>
        <rFont val="Calibri"/>
        <family val="2"/>
        <scheme val="minor"/>
      </rPr>
      <t xml:space="preserve"> gratis correctiesleutels</t>
    </r>
    <r>
      <rPr>
        <sz val="11"/>
        <color rgb="FF000000"/>
        <rFont val="Calibri"/>
        <family val="2"/>
        <scheme val="minor"/>
      </rPr>
      <t xml:space="preserve"> van elk cahier (A-D), extra correctiesleutels aan </t>
    </r>
    <r>
      <rPr>
        <b/>
        <sz val="11"/>
        <color rgb="FF000000"/>
        <rFont val="Calibri"/>
        <family val="2"/>
        <scheme val="minor"/>
      </rPr>
      <t xml:space="preserve">50% korting  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</si>
  <si>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op de </t>
    </r>
    <r>
      <rPr>
        <b/>
        <sz val="11"/>
        <color theme="1"/>
        <rFont val="Calibri"/>
        <family val="2"/>
        <scheme val="minor"/>
      </rPr>
      <t>opzoekboeken - kit de survie</t>
    </r>
  </si>
  <si>
    <t/>
  </si>
  <si>
    <r>
      <t xml:space="preserve">Start jouw school in 2026 met leerjaar 5? Dan gelden deze voorwaarden </t>
    </r>
    <r>
      <rPr>
        <b/>
        <sz val="11"/>
        <color theme="1"/>
        <rFont val="Calibri"/>
        <family val="2"/>
        <scheme val="minor"/>
      </rPr>
      <t>ook voor leerjaar 6</t>
    </r>
    <r>
      <rPr>
        <sz val="11"/>
        <color theme="1"/>
        <rFont val="Calibri"/>
        <family val="2"/>
        <scheme val="minor"/>
      </rPr>
      <t xml:space="preserve"> zodra dit beschikbaar is in 2027.</t>
    </r>
  </si>
  <si>
    <r>
      <t xml:space="preserve">Start je school in 2026 met ZOUFFF! 5 en gebruikte je dit schooljaar Eventail-junior En action? Heb je nog exemplaren over van de werkschriften van leerjaar 5 die je vorig jaar aangekocht? Dan kan je die schriften </t>
    </r>
    <r>
      <rPr>
        <b/>
        <sz val="11"/>
        <color theme="1"/>
        <rFont val="Calibri"/>
        <family val="2"/>
        <scheme val="minor"/>
      </rPr>
      <t>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>. Voor deze aantallen zal je een creditnota ontvangen en geen omruiling. Dus</t>
    </r>
    <r>
      <rPr>
        <b/>
        <sz val="11"/>
        <color theme="1"/>
        <rFont val="Calibri"/>
        <family val="2"/>
        <scheme val="minor"/>
      </rPr>
      <t xml:space="preserve"> bestel het volledig aantal werkschriften van ZOUFFF! dat je nodig hebt.</t>
    </r>
  </si>
  <si>
    <t xml:space="preserve">STAP 4: Noteer of corrigeer wat je nodig hebt. De totale prijs wordt automatisch berekend. 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</si>
  <si>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</si>
  <si>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</si>
  <si>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</si>
  <si>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</si>
  <si>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</si>
  <si>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</si>
  <si>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</si>
  <si>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Titel</t>
  </si>
  <si>
    <t>Bestelnummer</t>
  </si>
  <si>
    <t>Prijs in euro</t>
  </si>
  <si>
    <t>korting</t>
  </si>
  <si>
    <t>Totale prijs in euro</t>
  </si>
  <si>
    <t>gratis</t>
  </si>
  <si>
    <r>
      <t xml:space="preserve">ZOUFFF! LEERJAAR 5 IS DE </t>
    </r>
    <r>
      <rPr>
        <b/>
        <u/>
        <sz val="11"/>
        <color theme="1"/>
        <rFont val="Calibri"/>
        <family val="2"/>
        <scheme val="minor"/>
      </rPr>
      <t>GEWIJZIGDE VERSIE</t>
    </r>
    <r>
      <rPr>
        <b/>
        <sz val="11"/>
        <color theme="1"/>
        <rFont val="Calibri"/>
        <family val="2"/>
        <scheme val="minor"/>
      </rPr>
      <t xml:space="preserve"> DIE AANGEPAST IS AAN DE NIEUWE MINIMUMDOELEN EN LEERPLANNEN</t>
    </r>
  </si>
  <si>
    <t>LEERJAAR 5</t>
  </si>
  <si>
    <t>Leerlingenmateriaal</t>
  </si>
  <si>
    <t xml:space="preserve">  Zoufff! 5 - pakket cahier A-D + Bingel</t>
  </si>
  <si>
    <t>978-94-651-4574-7</t>
  </si>
  <si>
    <t>∞</t>
  </si>
  <si>
    <t xml:space="preserve"> Indien je geen pakket bestelt, kan je de verschillende onderdelen van het pakket ook afzonderlijk bestellen </t>
  </si>
  <si>
    <t xml:space="preserve">  Zoufff! 5 - licentie Bingel</t>
  </si>
  <si>
    <t>978-94-651-4564-8</t>
  </si>
  <si>
    <t xml:space="preserve">  Zoufff! 5 - cahier A</t>
  </si>
  <si>
    <t>978-94-651-4560-0</t>
  </si>
  <si>
    <t xml:space="preserve">  Zoufff! 5 - cahier B</t>
  </si>
  <si>
    <t>978-94-651-4561-7</t>
  </si>
  <si>
    <t xml:space="preserve">  Zoufff! 5 - cahier C</t>
  </si>
  <si>
    <t>978-94-651-4562-4</t>
  </si>
  <si>
    <t xml:space="preserve">  Zoufff! 5 - cahier D</t>
  </si>
  <si>
    <t>978-94-651-4563-1</t>
  </si>
  <si>
    <t xml:space="preserve">  Zoufff! 5 - opzoekboek - kit de survie</t>
  </si>
  <si>
    <t>978-94-651-4573-0</t>
  </si>
  <si>
    <t xml:space="preserve">  Zoufff! 5 - Parcours groeiboek</t>
  </si>
  <si>
    <t>978-94-647-0028-2</t>
  </si>
  <si>
    <t>±</t>
  </si>
  <si>
    <t>Leerkrachtenmateriaal</t>
  </si>
  <si>
    <t xml:space="preserve">  Zoufff! 5 - handleiding - livre du professeur A</t>
  </si>
  <si>
    <t>978-94-651-4569-3</t>
  </si>
  <si>
    <t>B</t>
  </si>
  <si>
    <t xml:space="preserve">  Zoufff! 5 - handleiding - livre du professeur B</t>
  </si>
  <si>
    <t>978-94-651-4570-9</t>
  </si>
  <si>
    <t xml:space="preserve">  Zoufff! 5 - handleiding - livre du professeur C</t>
  </si>
  <si>
    <t>978-94-651-4571-6</t>
  </si>
  <si>
    <t xml:space="preserve">  Zoufff! 5 - handleiding - livre du professeur D</t>
  </si>
  <si>
    <t>978-94-651-4572-3</t>
  </si>
  <si>
    <t xml:space="preserve">  Zoufff! 5 - correctiesleutel A</t>
  </si>
  <si>
    <t>978-94-651-4565-5</t>
  </si>
  <si>
    <t xml:space="preserve">  Zoufff! 5 - correctiesleutel B</t>
  </si>
  <si>
    <t>978-94-651-4566-2</t>
  </si>
  <si>
    <t xml:space="preserve">  Zoufff! 5 - correctiesleutel C</t>
  </si>
  <si>
    <t>978-94-651-4567-9</t>
  </si>
  <si>
    <t xml:space="preserve">  Zoufff! 5 - correctiesleutel D</t>
  </si>
  <si>
    <t>978-94-651-4568-6</t>
  </si>
  <si>
    <t>Klasmateriaal</t>
  </si>
  <si>
    <t xml:space="preserve">  Zoufff! 5 - flitskaarten</t>
  </si>
  <si>
    <t>978-94-641-7689-6</t>
  </si>
  <si>
    <t xml:space="preserve">  Zoufff! - klaspop René(e)</t>
  </si>
  <si>
    <t>978-94-647-0763-2</t>
  </si>
  <si>
    <t xml:space="preserve">  Zoufff! 5 - wandplaten</t>
  </si>
  <si>
    <t>978-94-651-4234-0</t>
  </si>
  <si>
    <t xml:space="preserve">  Zoufff! 5 - scheurkalender</t>
  </si>
  <si>
    <t>978-94-641-7835-7</t>
  </si>
  <si>
    <t xml:space="preserve">  Zoufff! - beloningsstickers</t>
  </si>
  <si>
    <t>978-94-647-0154-8</t>
  </si>
  <si>
    <r>
      <t xml:space="preserve">ZOUFFF! LEERJAAR 6 IS DE </t>
    </r>
    <r>
      <rPr>
        <b/>
        <u/>
        <sz val="11"/>
        <color theme="1"/>
        <rFont val="Calibri"/>
        <family val="2"/>
        <scheme val="minor"/>
      </rPr>
      <t>NIET-GEWIJZIGDE VERSIE</t>
    </r>
    <r>
      <rPr>
        <b/>
        <sz val="11"/>
        <color theme="1"/>
        <rFont val="Calibri"/>
        <family val="2"/>
        <scheme val="minor"/>
      </rPr>
      <t>. ZOUFFF! 6 WORDT IN 2027 AANGEPAST AAN DE NIEUWE LEERPLANNEN EN MINIMUMDOELEN</t>
    </r>
  </si>
  <si>
    <t>LEERJAAR 6</t>
  </si>
  <si>
    <t xml:space="preserve">  Zoufff! 6 - pakket cahier E-H + Bingel Max</t>
  </si>
  <si>
    <t>978-94-651-4113-8</t>
  </si>
  <si>
    <t xml:space="preserve">  Zoufff! - Bingel Max leerjaar 6</t>
  </si>
  <si>
    <t>978-94-641-7691-9</t>
  </si>
  <si>
    <t xml:space="preserve">  Zoufff! - cahier E leerjaar 6</t>
  </si>
  <si>
    <t>978-94-651-4185-5</t>
  </si>
  <si>
    <t xml:space="preserve">  Zoufff! - cahier F leerjaar 6</t>
  </si>
  <si>
    <t>978-94-651-4186-2</t>
  </si>
  <si>
    <t xml:space="preserve">  Zoufff! - cahier G leerjaar 6</t>
  </si>
  <si>
    <t>978-94-651-4187-9</t>
  </si>
  <si>
    <t xml:space="preserve">  Zoufff! - cahier H leerjaar 6</t>
  </si>
  <si>
    <t>978-94-651-4188-6</t>
  </si>
  <si>
    <t xml:space="preserve">  Zoufff! - kit de survie opzoekboek leerjaar 6</t>
  </si>
  <si>
    <t>978-94-647-0030-5</t>
  </si>
  <si>
    <t xml:space="preserve">  Zoufff! - Parcours groeiboek leerjaar 6</t>
  </si>
  <si>
    <t>978-94-647-0027-5</t>
  </si>
  <si>
    <t xml:space="preserve">  Zoufff! - handleiding leerjaar 6</t>
  </si>
  <si>
    <t>978-94-641-7688-9</t>
  </si>
  <si>
    <t xml:space="preserve">  Zoufff! - correctiesleutel leerjaar 6</t>
  </si>
  <si>
    <t>978-94-647-0032-9</t>
  </si>
  <si>
    <t xml:space="preserve">  Zoufff! - flitskaarten leerjaar 6</t>
  </si>
  <si>
    <t>978-94-647-0451-8</t>
  </si>
  <si>
    <t xml:space="preserve">  Zoufff! - wandplaten leerjaar 6</t>
  </si>
  <si>
    <t>978-94-651-4235-7</t>
  </si>
  <si>
    <t xml:space="preserve">  Zoufff! - scheurkalender leerjaar 6</t>
  </si>
  <si>
    <t>978-94-641-7836-4</t>
  </si>
  <si>
    <t>TOTALE PRIJS INCL. KORTING</t>
  </si>
  <si>
    <t xml:space="preserve">   -&gt; JAARLIJKSE PRIJS (obv prijzen 2026)</t>
  </si>
  <si>
    <t xml:space="preserve">   -&gt; WAARDE KORTING EN GRATIS MATERIAAL IN 2026</t>
  </si>
  <si>
    <r>
      <t xml:space="preserve">4. Gebruik je dit schooljaar </t>
    </r>
    <r>
      <rPr>
        <b/>
        <sz val="11"/>
        <rFont val="Calibri"/>
        <family val="2"/>
        <scheme val="minor"/>
      </rPr>
      <t>Eventail-junior En action 5</t>
    </r>
    <r>
      <rPr>
        <sz val="11"/>
        <rFont val="Calibri"/>
        <family val="2"/>
        <scheme val="minor"/>
      </rPr>
      <t xml:space="preserve">? Werkschriften die jouw school vorig jaar bestelde maar nog niet heeft gebruikt, kunnen éénmalig gecrediteerd worden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</si>
  <si>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</si>
  <si>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EVENTAIL-JUNIOR EN ACTION 5</t>
  </si>
  <si>
    <t>Eventail-junior En action 5 Cahier d'activités</t>
  </si>
  <si>
    <t>Digitale ondersteuning bij ZOUFFF! via Bingel</t>
  </si>
  <si>
    <t>Meer informatie over de Bingel-licenties vind je op: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</si>
  <si>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</si>
  <si>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</si>
  <si>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</si>
  <si>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</si>
  <si>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</si>
  <si>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>STAP 5: Bestellen doe je via de VAN IN-webshop of via je distributeur. Het gratis materiaal vraag je aan via www.vanin.be/overstap.</t>
  </si>
  <si>
    <t>versie 3 april 2026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</si>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</sst>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[$€-413]\ * #,##0.00_ ;_ [$€-413]\ * \-#,##0.00_ ;_ [$€-413]\ * &quot;-&quot;??_ ;_ @_ "/>
    <numFmt numFmtId="165" formatCode="0;\-0;;@"/>
    <numFmt numFmtId="166" formatCode="#,##0.0"/>
  </numFmts>
  <fonts count="3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0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1A0C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00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4" fillId="6" borderId="1" applyNumberFormat="0" applyProtection="0">
      <alignment horizontal="left" vertical="center" indent="1"/>
    </xf>
    <xf numFmtId="9" fontId="29" fillId="0" borderId="0" applyFont="0" applyFill="0" applyBorder="0" applyAlignment="0" applyProtection="0"/>
  </cellStyleXfs>
  <cellXfs count="134">
    <xf numFmtId="0" fontId="0" fillId="0" borderId="0" xfId="0"/>
    <xf numFmtId="4" fontId="0" fillId="0" borderId="0" xfId="0" applyNumberFormat="1" applyAlignment="1">
      <alignment horizontal="right"/>
    </xf>
    <xf numFmtId="0" fontId="5" fillId="0" borderId="0" xfId="0" applyFont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6" fillId="2" borderId="0" xfId="0" applyFont="1" applyFill="1" applyAlignment="1">
      <alignment horizontal="center"/>
    </xf>
    <xf numFmtId="0" fontId="3" fillId="0" borderId="0" xfId="0" applyFont="1"/>
    <xf numFmtId="0" fontId="7" fillId="0" borderId="0" xfId="0" applyFont="1"/>
    <xf numFmtId="0" fontId="9" fillId="0" borderId="0" xfId="0" applyFont="1"/>
    <xf numFmtId="0" fontId="12" fillId="5" borderId="0" xfId="0" applyFont="1" applyFill="1" applyAlignment="1">
      <alignment horizontal="left" wrapText="1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0" fillId="4" borderId="0" xfId="0" applyFill="1"/>
    <xf numFmtId="1" fontId="2" fillId="3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1" fontId="15" fillId="0" borderId="0" xfId="2" applyNumberFormat="1" applyFont="1" applyFill="1" applyBorder="1" applyAlignment="1" applyProtection="1">
      <alignment horizontal="right" vertical="center" indent="1"/>
      <protection locked="0"/>
    </xf>
    <xf numFmtId="0" fontId="0" fillId="4" borderId="0" xfId="0" applyFill="1" applyProtection="1">
      <protection locked="0"/>
    </xf>
    <xf numFmtId="0" fontId="16" fillId="0" borderId="0" xfId="0" applyFont="1"/>
    <xf numFmtId="0" fontId="16" fillId="0" borderId="4" xfId="0" applyFont="1" applyBorder="1"/>
    <xf numFmtId="0" fontId="16" fillId="0" borderId="2" xfId="0" applyFont="1" applyBorder="1"/>
    <xf numFmtId="0" fontId="17" fillId="0" borderId="3" xfId="0" applyFont="1" applyBorder="1"/>
    <xf numFmtId="0" fontId="16" fillId="0" borderId="6" xfId="0" applyFont="1" applyBorder="1"/>
    <xf numFmtId="0" fontId="16" fillId="0" borderId="5" xfId="0" applyFont="1" applyBorder="1"/>
    <xf numFmtId="0" fontId="16" fillId="0" borderId="7" xfId="0" applyFont="1" applyBorder="1"/>
    <xf numFmtId="4" fontId="16" fillId="0" borderId="7" xfId="0" applyNumberFormat="1" applyFont="1" applyBorder="1" applyAlignment="1">
      <alignment horizontal="right"/>
    </xf>
    <xf numFmtId="1" fontId="16" fillId="0" borderId="2" xfId="0" applyNumberFormat="1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/>
    <xf numFmtId="2" fontId="16" fillId="0" borderId="0" xfId="0" applyNumberFormat="1" applyFont="1"/>
    <xf numFmtId="0" fontId="0" fillId="7" borderId="2" xfId="0" applyFill="1" applyBorder="1" applyAlignment="1">
      <alignment horizontal="center"/>
    </xf>
    <xf numFmtId="0" fontId="17" fillId="4" borderId="3" xfId="0" applyFont="1" applyFill="1" applyBorder="1"/>
    <xf numFmtId="0" fontId="17" fillId="4" borderId="5" xfId="0" applyFont="1" applyFill="1" applyBorder="1"/>
    <xf numFmtId="0" fontId="17" fillId="0" borderId="0" xfId="0" applyFont="1"/>
    <xf numFmtId="2" fontId="17" fillId="0" borderId="0" xfId="0" applyNumberFormat="1" applyFont="1"/>
    <xf numFmtId="164" fontId="17" fillId="4" borderId="2" xfId="0" applyNumberFormat="1" applyFont="1" applyFill="1" applyBorder="1"/>
    <xf numFmtId="0" fontId="1" fillId="0" borderId="0" xfId="0" applyFont="1"/>
    <xf numFmtId="0" fontId="6" fillId="0" borderId="0" xfId="0" applyFont="1" applyAlignment="1">
      <alignment horizontal="center"/>
    </xf>
    <xf numFmtId="4" fontId="16" fillId="0" borderId="0" xfId="0" applyNumberFormat="1" applyFont="1" applyAlignment="1">
      <alignment horizontal="right"/>
    </xf>
    <xf numFmtId="165" fontId="16" fillId="0" borderId="2" xfId="0" applyNumberFormat="1" applyFont="1" applyBorder="1" applyAlignment="1" applyProtection="1">
      <alignment horizontal="center"/>
      <protection locked="0"/>
    </xf>
    <xf numFmtId="0" fontId="15" fillId="4" borderId="8" xfId="0" applyFont="1" applyFill="1" applyBorder="1"/>
    <xf numFmtId="0" fontId="15" fillId="4" borderId="6" xfId="0" applyFont="1" applyFill="1" applyBorder="1"/>
    <xf numFmtId="4" fontId="15" fillId="4" borderId="6" xfId="0" applyNumberFormat="1" applyFont="1" applyFill="1" applyBorder="1" applyAlignment="1">
      <alignment horizontal="right"/>
    </xf>
    <xf numFmtId="0" fontId="15" fillId="4" borderId="9" xfId="0" applyFont="1" applyFill="1" applyBorder="1"/>
    <xf numFmtId="0" fontId="18" fillId="0" borderId="0" xfId="0" applyFont="1" applyAlignment="1">
      <alignment horizontal="right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left"/>
      <protection locked="0"/>
    </xf>
    <xf numFmtId="0" fontId="17" fillId="4" borderId="4" xfId="0" applyFont="1" applyFill="1" applyBorder="1"/>
    <xf numFmtId="0" fontId="20" fillId="0" borderId="0" xfId="0" applyFont="1"/>
    <xf numFmtId="0" fontId="21" fillId="0" borderId="0" xfId="0" applyFont="1"/>
    <xf numFmtId="0" fontId="0" fillId="0" borderId="0" xfId="0" applyAlignment="1">
      <alignment horizontal="center"/>
    </xf>
    <xf numFmtId="0" fontId="15" fillId="0" borderId="0" xfId="0" applyFont="1"/>
    <xf numFmtId="165" fontId="15" fillId="0" borderId="2" xfId="0" applyNumberFormat="1" applyFont="1" applyBorder="1" applyAlignment="1" applyProtection="1">
      <alignment horizontal="center"/>
      <protection locked="0"/>
    </xf>
    <xf numFmtId="2" fontId="15" fillId="0" borderId="2" xfId="0" applyNumberFormat="1" applyFont="1" applyBorder="1"/>
    <xf numFmtId="0" fontId="21" fillId="8" borderId="0" xfId="0" applyFont="1" applyFill="1" applyAlignment="1">
      <alignment horizontal="center" vertical="center"/>
    </xf>
    <xf numFmtId="0" fontId="21" fillId="9" borderId="0" xfId="0" applyFont="1" applyFill="1" applyAlignment="1">
      <alignment horizontal="center" vertical="center"/>
    </xf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2" xfId="0" applyBorder="1"/>
    <xf numFmtId="0" fontId="0" fillId="0" borderId="0" xfId="0" applyProtection="1">
      <protection locked="0"/>
    </xf>
    <xf numFmtId="0" fontId="17" fillId="0" borderId="4" xfId="0" applyFont="1" applyBorder="1"/>
    <xf numFmtId="0" fontId="22" fillId="0" borderId="0" xfId="0" applyFont="1"/>
    <xf numFmtId="0" fontId="16" fillId="0" borderId="7" xfId="0" applyFont="1" applyBorder="1" applyAlignment="1">
      <alignment horizontal="center" vertical="center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25" fillId="0" borderId="11" xfId="0" applyFont="1" applyBorder="1"/>
    <xf numFmtId="0" fontId="15" fillId="0" borderId="4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16" fillId="0" borderId="8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26" fillId="0" borderId="6" xfId="0" applyFont="1" applyBorder="1" applyAlignment="1">
      <alignment horizontal="left"/>
    </xf>
    <xf numFmtId="0" fontId="25" fillId="0" borderId="6" xfId="0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0" fontId="16" fillId="0" borderId="0" xfId="0" applyFont="1" applyAlignment="1">
      <alignment horizontal="center"/>
    </xf>
    <xf numFmtId="2" fontId="27" fillId="11" borderId="2" xfId="0" applyNumberFormat="1" applyFont="1" applyFill="1" applyBorder="1" applyAlignment="1">
      <alignment horizontal="center"/>
    </xf>
    <xf numFmtId="0" fontId="16" fillId="0" borderId="6" xfId="0" applyFont="1" applyBorder="1" applyAlignment="1">
      <alignment horizontal="center"/>
    </xf>
    <xf numFmtId="2" fontId="16" fillId="0" borderId="6" xfId="0" applyNumberFormat="1" applyFont="1" applyBorder="1"/>
    <xf numFmtId="0" fontId="0" fillId="0" borderId="0" xfId="0" quotePrefix="1"/>
    <xf numFmtId="0" fontId="2" fillId="0" borderId="0" xfId="0" quotePrefix="1" applyFont="1" applyAlignment="1">
      <alignment horizontal="left" wrapText="1"/>
    </xf>
    <xf numFmtId="9" fontId="16" fillId="0" borderId="2" xfId="3" applyFont="1" applyBorder="1"/>
    <xf numFmtId="0" fontId="30" fillId="0" borderId="0" xfId="1" applyFont="1" applyBorder="1"/>
    <xf numFmtId="0" fontId="32" fillId="2" borderId="0" xfId="0" applyFont="1" applyFill="1"/>
    <xf numFmtId="0" fontId="0" fillId="0" borderId="0" xfId="0" quotePrefix="1" applyAlignment="1">
      <alignment horizontal="left"/>
    </xf>
    <xf numFmtId="0" fontId="8" fillId="0" borderId="0" xfId="0" applyFont="1"/>
    <xf numFmtId="1" fontId="15" fillId="0" borderId="0" xfId="2" applyNumberFormat="1" applyFont="1" applyFill="1" applyBorder="1" applyAlignment="1" applyProtection="1">
      <alignment horizontal="center" vertical="center" wrapText="1"/>
    </xf>
    <xf numFmtId="1" fontId="35" fillId="0" borderId="0" xfId="2" applyNumberFormat="1" applyFont="1" applyFill="1" applyBorder="1" applyAlignment="1" applyProtection="1">
      <alignment horizontal="center" vertical="center" wrapText="1"/>
    </xf>
    <xf numFmtId="1" fontId="35" fillId="0" borderId="0" xfId="2" applyNumberFormat="1" applyFont="1" applyFill="1" applyBorder="1" applyAlignment="1" applyProtection="1">
      <alignment vertical="center" wrapText="1"/>
    </xf>
    <xf numFmtId="1" fontId="35" fillId="0" borderId="3" xfId="2" applyNumberFormat="1" applyFont="1" applyFill="1" applyBorder="1" applyAlignment="1" applyProtection="1">
      <alignment vertical="center" wrapText="1"/>
    </xf>
    <xf numFmtId="1" fontId="35" fillId="0" borderId="4" xfId="2" applyNumberFormat="1" applyFont="1" applyFill="1" applyBorder="1" applyAlignment="1" applyProtection="1">
      <alignment horizontal="left" vertical="center" wrapText="1"/>
    </xf>
    <xf numFmtId="1" fontId="35" fillId="0" borderId="5" xfId="2" applyNumberFormat="1" applyFont="1" applyFill="1" applyBorder="1" applyAlignment="1" applyProtection="1">
      <alignment horizontal="left" vertical="center" wrapText="1"/>
    </xf>
    <xf numFmtId="0" fontId="35" fillId="0" borderId="2" xfId="2" applyNumberFormat="1" applyFont="1" applyFill="1" applyBorder="1" applyAlignment="1" applyProtection="1">
      <alignment horizontal="center" vertical="center" wrapText="1"/>
    </xf>
    <xf numFmtId="4" fontId="35" fillId="0" borderId="2" xfId="2" applyNumberFormat="1" applyFont="1" applyFill="1" applyBorder="1" applyAlignment="1" applyProtection="1">
      <alignment horizontal="left" vertical="center" wrapText="1"/>
    </xf>
    <xf numFmtId="4" fontId="35" fillId="0" borderId="2" xfId="2" applyNumberFormat="1" applyFont="1" applyFill="1" applyBorder="1" applyAlignment="1" applyProtection="1">
      <alignment horizontal="right" vertical="center" wrapText="1"/>
    </xf>
    <xf numFmtId="0" fontId="15" fillId="4" borderId="2" xfId="0" applyFont="1" applyFill="1" applyBorder="1"/>
    <xf numFmtId="0" fontId="17" fillId="0" borderId="2" xfId="0" applyFont="1" applyBorder="1"/>
    <xf numFmtId="0" fontId="15" fillId="0" borderId="3" xfId="0" applyFont="1" applyBorder="1"/>
    <xf numFmtId="0" fontId="15" fillId="4" borderId="3" xfId="0" applyFont="1" applyFill="1" applyBorder="1"/>
    <xf numFmtId="0" fontId="15" fillId="4" borderId="4" xfId="0" applyFont="1" applyFill="1" applyBorder="1"/>
    <xf numFmtId="0" fontId="2" fillId="0" borderId="0" xfId="0" applyFont="1"/>
    <xf numFmtId="0" fontId="2" fillId="0" borderId="3" xfId="0" applyFont="1" applyBorder="1"/>
    <xf numFmtId="0" fontId="35" fillId="0" borderId="4" xfId="2" applyNumberFormat="1" applyFont="1" applyFill="1" applyBorder="1" applyAlignment="1" applyProtection="1">
      <alignment horizontal="center" vertical="center" wrapText="1"/>
    </xf>
    <xf numFmtId="4" fontId="35" fillId="0" borderId="4" xfId="2" applyNumberFormat="1" applyFont="1" applyFill="1" applyBorder="1" applyAlignment="1" applyProtection="1">
      <alignment horizontal="left" vertical="center" wrapText="1"/>
    </xf>
    <xf numFmtId="4" fontId="35" fillId="0" borderId="4" xfId="2" applyNumberFormat="1" applyFont="1" applyFill="1" applyBorder="1" applyAlignment="1" applyProtection="1">
      <alignment horizontal="right" vertical="center" wrapText="1"/>
    </xf>
    <xf numFmtId="166" fontId="17" fillId="0" borderId="5" xfId="0" applyNumberFormat="1" applyFont="1" applyBorder="1" applyAlignment="1">
      <alignment horizontal="right" wrapText="1"/>
    </xf>
    <xf numFmtId="1" fontId="35" fillId="0" borderId="9" xfId="2" applyNumberFormat="1" applyFont="1" applyFill="1" applyBorder="1" applyAlignment="1" applyProtection="1">
      <alignment vertical="center" wrapText="1"/>
    </xf>
    <xf numFmtId="1" fontId="16" fillId="12" borderId="3" xfId="0" applyNumberFormat="1" applyFont="1" applyFill="1" applyBorder="1" applyAlignment="1">
      <alignment horizontal="center"/>
    </xf>
    <xf numFmtId="1" fontId="16" fillId="0" borderId="2" xfId="0" applyNumberFormat="1" applyFont="1" applyBorder="1" applyAlignment="1">
      <alignment horizontal="center"/>
    </xf>
    <xf numFmtId="165" fontId="15" fillId="0" borderId="3" xfId="0" applyNumberFormat="1" applyFont="1" applyBorder="1" applyAlignment="1">
      <alignment horizontal="center"/>
    </xf>
    <xf numFmtId="0" fontId="16" fillId="0" borderId="12" xfId="0" applyFont="1" applyBorder="1"/>
    <xf numFmtId="43" fontId="16" fillId="0" borderId="0" xfId="0" applyNumberFormat="1" applyFont="1"/>
    <xf numFmtId="0" fontId="8" fillId="0" borderId="0" xfId="0" applyFont="1" applyAlignment="1">
      <alignment horizontal="left" wrapText="1"/>
    </xf>
    <xf numFmtId="0" fontId="35" fillId="4" borderId="3" xfId="0" applyFont="1" applyFill="1" applyBorder="1"/>
    <xf numFmtId="0" fontId="15" fillId="4" borderId="5" xfId="0" applyFont="1" applyFill="1" applyBorder="1"/>
    <xf numFmtId="0" fontId="0" fillId="0" borderId="2" xfId="0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7" fillId="0" borderId="0" xfId="0" applyFont="1"/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/>
    </xf>
    <xf numFmtId="0" fontId="8" fillId="10" borderId="0" xfId="0" applyFont="1" applyFill="1" applyAlignment="1" applyProtection="1">
      <alignment horizontal="left"/>
      <protection locked="0"/>
    </xf>
    <xf numFmtId="0" fontId="16" fillId="0" borderId="0" xfId="0" applyFont="1" applyAlignment="1">
      <alignment horizontal="center"/>
    </xf>
    <xf numFmtId="0" fontId="10" fillId="4" borderId="0" xfId="0" applyFont="1" applyFill="1" applyAlignment="1">
      <alignment horizontal="left" vertical="top" wrapText="1"/>
    </xf>
    <xf numFmtId="0" fontId="8" fillId="0" borderId="0" xfId="0" applyFont="1" applyAlignment="1">
      <alignment horizontal="left" wrapText="1"/>
    </xf>
    <xf numFmtId="0" fontId="17" fillId="0" borderId="3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0" fontId="21" fillId="0" borderId="0" xfId="0" applyFont="1" applyAlignment="1"/>
    <xf numFmtId="0" fontId="23" fillId="0" borderId="0" xfId="0" applyFont="1" applyAlignment="1"/>
  </cellXfs>
  <cellStyles count="4">
    <cellStyle name="Hyperlink" xfId="1" builtinId="8"/>
    <cellStyle name="Normal" xfId="0" builtinId="0"/>
    <cellStyle name="Percent" xfId="3" builtinId="5"/>
    <cellStyle name="SAPBEXstdItem" xfId="2" xr:uid="{F24C2357-308B-4ADA-9FA1-95F3E7DB343A}"/>
  </cellStyles>
  <dxfs count="5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8" lockText="1" noThreeD="1"/>
</file>

<file path=xl/ctrlProps/ctrlProp2.xml><?xml version="1.0" encoding="utf-8"?>
<formControlPr xmlns="http://schemas.microsoft.com/office/spreadsheetml/2009/9/main" objectType="CheckBox" fmlaLink="$O$17" lockText="1" noThreeD="1"/>
</file>

<file path=xl/ctrlProps/ctrlProp3.xml><?xml version="1.0" encoding="utf-8"?>
<formControlPr xmlns="http://schemas.microsoft.com/office/spreadsheetml/2009/9/main" objectType="CheckBox" fmlaLink="$H$17" lockText="1" noThreeD="1"/>
</file>

<file path=xl/ctrlProps/ctrlProp4.xml><?xml version="1.0" encoding="utf-8"?>
<formControlPr xmlns="http://schemas.microsoft.com/office/spreadsheetml/2009/9/main" objectType="CheckBox" fmlaLink="$H$18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1019175</xdr:colOff>
          <xdr:row>17</xdr:row>
          <xdr:rowOff>0</xdr:rowOff>
        </xdr:from>
        <xdr:to>
          <xdr:col>9</xdr:col>
          <xdr:colOff>1295400</xdr:colOff>
          <xdr:row>18</xdr:row>
          <xdr:rowOff>0</xdr:rowOff>
        </xdr:to>
        <xdr:sp macro="" textlink="">
          <xdr:nvSpPr>
            <xdr:cNvPr id="1027" name="Check Box 26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1019175</xdr:colOff>
          <xdr:row>16</xdr:row>
          <xdr:rowOff>28575</xdr:rowOff>
        </xdr:from>
        <xdr:to>
          <xdr:col>9</xdr:col>
          <xdr:colOff>1257300</xdr:colOff>
          <xdr:row>17</xdr:row>
          <xdr:rowOff>28575</xdr:rowOff>
        </xdr:to>
        <xdr:sp macro="" textlink="">
          <xdr:nvSpPr>
            <xdr:cNvPr id="1028" name="Check Box 30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15</xdr:row>
          <xdr:rowOff>609600</xdr:rowOff>
        </xdr:from>
        <xdr:to>
          <xdr:col>3</xdr:col>
          <xdr:colOff>219075</xdr:colOff>
          <xdr:row>17</xdr:row>
          <xdr:rowOff>9525</xdr:rowOff>
        </xdr:to>
        <xdr:sp macro="" textlink="">
          <xdr:nvSpPr>
            <xdr:cNvPr id="1029" name="Check Box 1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17</xdr:row>
          <xdr:rowOff>9525</xdr:rowOff>
        </xdr:from>
        <xdr:to>
          <xdr:col>3</xdr:col>
          <xdr:colOff>266700</xdr:colOff>
          <xdr:row>18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1707635</xdr:colOff>
      <xdr:row>0</xdr:row>
      <xdr:rowOff>283176</xdr:rowOff>
    </xdr:from>
    <xdr:to>
      <xdr:col>9</xdr:col>
      <xdr:colOff>844947</xdr:colOff>
      <xdr:row>3</xdr:row>
      <xdr:rowOff>312221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73E5E84C-3A33-0992-A828-30179DFC9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324" y="283176"/>
          <a:ext cx="3072027" cy="981545"/>
        </a:xfrm>
        <a:prstGeom prst="rect">
          <a:avLst/>
        </a:prstGeom>
      </xdr:spPr>
    </xdr:pic>
    <xdr:clientData/>
  </xdr:twoCellAnchor>
  <xdr:twoCellAnchor>
    <xdr:from>
      <xdr:col>2</xdr:col>
      <xdr:colOff>16565</xdr:colOff>
      <xdr:row>38</xdr:row>
      <xdr:rowOff>8290</xdr:rowOff>
    </xdr:from>
    <xdr:to>
      <xdr:col>2</xdr:col>
      <xdr:colOff>742121</xdr:colOff>
      <xdr:row>40</xdr:row>
      <xdr:rowOff>165652</xdr:rowOff>
    </xdr:to>
    <xdr:sp macro="" textlink="">
      <xdr:nvSpPr>
        <xdr:cNvPr id="2" name="Bijschrift: pijl-rechts 1">
          <a:extLst>
            <a:ext uri="{FF2B5EF4-FFF2-40B4-BE49-F238E27FC236}">
              <a16:creationId xmlns:a16="http://schemas.microsoft.com/office/drawing/2014/main" id="{B3A00D07-6EAD-4931-8309-095946B91110}"/>
            </a:ext>
          </a:extLst>
        </xdr:cNvPr>
        <xdr:cNvSpPr/>
      </xdr:nvSpPr>
      <xdr:spPr>
        <a:xfrm rot="5400000">
          <a:off x="-167305" y="10504008"/>
          <a:ext cx="1325210" cy="725556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16564</xdr:colOff>
      <xdr:row>38</xdr:row>
      <xdr:rowOff>6635</xdr:rowOff>
    </xdr:from>
    <xdr:to>
      <xdr:col>3</xdr:col>
      <xdr:colOff>760757</xdr:colOff>
      <xdr:row>41</xdr:row>
      <xdr:rowOff>2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9E4C168C-973D-4447-AB3A-EE395D39437E}"/>
            </a:ext>
          </a:extLst>
        </xdr:cNvPr>
        <xdr:cNvSpPr/>
      </xdr:nvSpPr>
      <xdr:spPr>
        <a:xfrm rot="5400000">
          <a:off x="590760" y="10506287"/>
          <a:ext cx="1351715" cy="744193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24845</xdr:colOff>
      <xdr:row>38</xdr:row>
      <xdr:rowOff>8283</xdr:rowOff>
    </xdr:from>
    <xdr:to>
      <xdr:col>5</xdr:col>
      <xdr:colOff>412</xdr:colOff>
      <xdr:row>41</xdr:row>
      <xdr:rowOff>3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C845B7D6-B9A2-4562-93A4-26F7DEC88F34}"/>
            </a:ext>
          </a:extLst>
        </xdr:cNvPr>
        <xdr:cNvSpPr/>
      </xdr:nvSpPr>
      <xdr:spPr>
        <a:xfrm rot="5400000">
          <a:off x="1362693" y="10506283"/>
          <a:ext cx="1350068" cy="745849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98</xdr:row>
      <xdr:rowOff>49700</xdr:rowOff>
    </xdr:from>
    <xdr:to>
      <xdr:col>4</xdr:col>
      <xdr:colOff>816249</xdr:colOff>
      <xdr:row>101</xdr:row>
      <xdr:rowOff>8286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86F0D21D-36A4-446A-92AF-B6D33763537F}"/>
            </a:ext>
          </a:extLst>
        </xdr:cNvPr>
        <xdr:cNvSpPr/>
      </xdr:nvSpPr>
      <xdr:spPr>
        <a:xfrm rot="5400000">
          <a:off x="1380502" y="22546714"/>
          <a:ext cx="129208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4DBE-EB8A-40BB-9C8B-2FDBA5811CC7}">
  <sheetPr codeName="Blad1"/>
  <dimension ref="A1:T159"/>
  <sheetViews>
    <sheetView showGridLines="0" showZeros="0" tabSelected="1" topLeftCell="A4" zoomScale="115" zoomScaleNormal="115" workbookViewId="0">
      <selection activeCell="C59" sqref="C59"/>
    </sheetView>
  </sheetViews>
  <sheetFormatPr defaultColWidth="8.85546875" defaultRowHeight="15"/>
  <cols>
    <col min="1" max="1" width="1.7109375" customWidth="1"/>
    <col min="2" max="2" width="3.42578125" hidden="1" customWidth="1"/>
    <col min="3" max="4" width="11.42578125" customWidth="1"/>
    <col min="5" max="5" width="11.5703125" customWidth="1"/>
    <col min="6" max="6" width="5" customWidth="1"/>
    <col min="7" max="7" width="38.28515625" customWidth="1"/>
    <col min="8" max="8" width="9.42578125" hidden="1" customWidth="1"/>
    <col min="9" max="9" width="17.85546875" customWidth="1"/>
    <col min="10" max="10" width="24.5703125" customWidth="1"/>
    <col min="11" max="11" width="7" style="1" customWidth="1"/>
    <col min="12" max="13" width="10.28515625" style="1" customWidth="1"/>
    <col min="14" max="14" width="17.5703125" customWidth="1"/>
    <col min="15" max="15" width="9.42578125" hidden="1" customWidth="1"/>
    <col min="16" max="16" width="7.7109375" hidden="1" customWidth="1"/>
    <col min="18" max="18" width="2" customWidth="1"/>
    <col min="19" max="19" width="1" hidden="1" customWidth="1"/>
    <col min="20" max="20" width="8.85546875" hidden="1" customWidth="1"/>
    <col min="21" max="21" width="18.85546875" customWidth="1"/>
    <col min="22" max="22" width="43.140625" customWidth="1"/>
  </cols>
  <sheetData>
    <row r="1" spans="1:18" ht="23.25">
      <c r="I1" s="43" t="s">
        <v>0</v>
      </c>
    </row>
    <row r="2" spans="1:18" ht="26.25">
      <c r="G2" s="124"/>
      <c r="H2" s="124"/>
      <c r="I2" s="124"/>
      <c r="J2" s="124"/>
      <c r="K2" s="124"/>
      <c r="L2" s="2"/>
      <c r="M2" s="2"/>
    </row>
    <row r="3" spans="1:18" ht="26.25">
      <c r="G3" s="2"/>
      <c r="H3" s="2"/>
      <c r="I3" s="2"/>
      <c r="J3" s="2"/>
      <c r="K3" s="2"/>
      <c r="L3" s="2"/>
      <c r="M3" s="2"/>
    </row>
    <row r="4" spans="1:18" ht="26.25">
      <c r="G4" s="124"/>
      <c r="H4" s="124"/>
      <c r="I4" s="124"/>
      <c r="J4" s="124"/>
      <c r="K4" s="124"/>
      <c r="L4" s="2"/>
      <c r="M4" s="2"/>
    </row>
    <row r="5" spans="1:18" ht="26.25">
      <c r="A5" s="3"/>
      <c r="B5" s="3"/>
      <c r="C5" s="4" t="s">
        <v>1</v>
      </c>
      <c r="D5" s="4"/>
      <c r="E5" s="4"/>
      <c r="F5" s="4"/>
      <c r="G5" s="5"/>
      <c r="H5" s="5"/>
      <c r="I5" s="5"/>
      <c r="J5" s="5"/>
      <c r="K5" s="5"/>
      <c r="L5" s="5"/>
      <c r="M5" s="5"/>
      <c r="N5" s="3"/>
      <c r="O5" s="6"/>
      <c r="P5" s="6"/>
      <c r="Q5" s="6"/>
    </row>
    <row r="6" spans="1:18" ht="27.75" customHeight="1">
      <c r="A6" s="132"/>
      <c r="B6" s="132"/>
      <c r="C6" s="55" t="s">
        <v>2</v>
      </c>
      <c r="D6" s="55"/>
      <c r="E6" s="55"/>
      <c r="F6" s="55"/>
      <c r="G6" s="125"/>
      <c r="H6" s="125"/>
      <c r="I6" s="125"/>
      <c r="J6" s="125"/>
      <c r="K6" s="125"/>
      <c r="L6" s="125"/>
      <c r="M6" s="125"/>
      <c r="N6" s="125"/>
      <c r="O6" s="48"/>
    </row>
    <row r="7" spans="1:18" ht="27" customHeight="1">
      <c r="A7" s="132"/>
      <c r="B7" s="132"/>
      <c r="C7" s="132"/>
      <c r="D7" s="48"/>
      <c r="E7" s="48"/>
      <c r="F7" s="133"/>
      <c r="G7" s="133"/>
      <c r="H7" s="132"/>
      <c r="I7" s="132"/>
      <c r="J7" s="56"/>
      <c r="K7" s="56"/>
      <c r="L7" s="56"/>
      <c r="M7" s="56"/>
      <c r="N7" s="48"/>
      <c r="O7" s="48"/>
    </row>
    <row r="8" spans="1:18" ht="26.25">
      <c r="A8" s="3"/>
      <c r="B8" s="3"/>
      <c r="C8" s="4" t="s">
        <v>3</v>
      </c>
      <c r="D8" s="4"/>
      <c r="E8" s="4"/>
      <c r="F8" s="4"/>
      <c r="G8" s="5"/>
      <c r="H8" s="5"/>
      <c r="I8" s="5"/>
      <c r="J8" s="5"/>
      <c r="K8" s="5"/>
      <c r="L8" s="5"/>
      <c r="M8" s="5"/>
      <c r="N8" s="3"/>
      <c r="O8" s="6"/>
      <c r="P8" s="6"/>
      <c r="Q8" s="6"/>
      <c r="R8" s="6"/>
    </row>
    <row r="9" spans="1:18" ht="26.25">
      <c r="C9" s="8"/>
      <c r="D9" s="8"/>
      <c r="E9" s="8"/>
      <c r="F9" s="8"/>
      <c r="J9" s="2"/>
      <c r="K9" s="2"/>
      <c r="L9" s="2"/>
      <c r="M9" s="2"/>
    </row>
    <row r="10" spans="1:18" ht="33.950000000000003" customHeight="1">
      <c r="C10" s="127" t="s">
        <v>4</v>
      </c>
      <c r="D10" s="127"/>
      <c r="E10" s="127"/>
      <c r="F10" s="127"/>
      <c r="G10" s="127"/>
      <c r="H10" s="9"/>
      <c r="J10" s="127" t="s">
        <v>5</v>
      </c>
      <c r="K10" s="127"/>
      <c r="L10" s="127"/>
      <c r="M10" s="127"/>
      <c r="N10" s="127"/>
    </row>
    <row r="11" spans="1:18">
      <c r="C11" s="10" t="s">
        <v>6</v>
      </c>
      <c r="D11" s="10"/>
      <c r="E11" s="44"/>
      <c r="F11" s="11"/>
      <c r="G11" s="11"/>
      <c r="H11" s="12"/>
      <c r="J11" s="10" t="s">
        <v>6</v>
      </c>
      <c r="K11" s="45"/>
      <c r="L11" s="13"/>
      <c r="M11" s="13"/>
      <c r="N11" s="11"/>
    </row>
    <row r="12" spans="1:18">
      <c r="C12" s="10" t="s">
        <v>7</v>
      </c>
      <c r="D12" s="10"/>
      <c r="E12" s="44"/>
      <c r="F12" s="11"/>
      <c r="G12" s="11"/>
      <c r="H12" s="12"/>
      <c r="J12" s="10" t="s">
        <v>7</v>
      </c>
      <c r="K12" s="45"/>
      <c r="L12" s="13"/>
      <c r="M12" s="13"/>
      <c r="N12" s="11"/>
    </row>
    <row r="13" spans="1:18" ht="26.25">
      <c r="C13" s="7"/>
      <c r="D13" s="7"/>
      <c r="E13" s="7"/>
      <c r="F13" s="7"/>
      <c r="J13" s="14"/>
      <c r="K13" s="2"/>
      <c r="L13" s="2"/>
      <c r="M13" s="2"/>
    </row>
    <row r="14" spans="1:18" ht="26.25">
      <c r="A14" s="3"/>
      <c r="B14" s="3"/>
      <c r="C14" s="4" t="s">
        <v>8</v>
      </c>
      <c r="D14" s="4"/>
      <c r="E14" s="4"/>
      <c r="F14" s="4"/>
      <c r="G14" s="5"/>
      <c r="H14" s="5"/>
      <c r="I14" s="5"/>
      <c r="J14" s="5"/>
      <c r="K14" s="5"/>
      <c r="L14" s="5"/>
      <c r="M14" s="5"/>
      <c r="N14" s="3"/>
      <c r="O14" s="6"/>
      <c r="P14" s="6"/>
      <c r="Q14" s="6"/>
      <c r="R14" s="6"/>
    </row>
    <row r="15" spans="1:18" ht="26.25">
      <c r="C15" s="7"/>
      <c r="D15" s="7"/>
      <c r="E15" s="7"/>
      <c r="F15" s="7"/>
      <c r="J15" s="14"/>
      <c r="K15" s="2"/>
      <c r="L15" s="2"/>
      <c r="M15" s="2"/>
    </row>
    <row r="16" spans="1:18" ht="48.95" customHeight="1">
      <c r="C16" s="127" t="s">
        <v>9</v>
      </c>
      <c r="D16" s="127"/>
      <c r="E16" s="127"/>
      <c r="F16" s="127"/>
      <c r="G16" s="127"/>
      <c r="H16" s="9"/>
      <c r="J16" s="127" t="s">
        <v>10</v>
      </c>
      <c r="K16" s="127"/>
      <c r="L16" s="127"/>
      <c r="M16" s="127"/>
      <c r="N16" s="127"/>
      <c r="O16" s="9"/>
      <c r="P16" s="15"/>
    </row>
    <row r="17" spans="1:16" ht="16.5" customHeight="1">
      <c r="C17" s="10" t="s">
        <v>6</v>
      </c>
      <c r="D17" s="10"/>
      <c r="E17" s="10"/>
      <c r="F17" s="11"/>
      <c r="G17" s="11"/>
      <c r="H17" s="16" t="b">
        <v>0</v>
      </c>
      <c r="J17" s="10" t="s">
        <v>6</v>
      </c>
      <c r="K17" s="11"/>
      <c r="L17" s="11"/>
      <c r="M17" s="11"/>
      <c r="N17" s="11"/>
      <c r="O17" s="16" t="b">
        <v>0</v>
      </c>
      <c r="P17" s="58"/>
    </row>
    <row r="18" spans="1:16" ht="16.5" customHeight="1">
      <c r="C18" s="10" t="s">
        <v>7</v>
      </c>
      <c r="D18" s="10"/>
      <c r="E18" s="10"/>
      <c r="F18" s="11"/>
      <c r="G18" s="11"/>
      <c r="H18" s="16" t="b">
        <v>0</v>
      </c>
      <c r="J18" s="10" t="s">
        <v>7</v>
      </c>
      <c r="K18" s="11"/>
      <c r="L18" s="11"/>
      <c r="M18" s="11"/>
      <c r="N18" s="11"/>
      <c r="O18" s="16" t="b">
        <v>0</v>
      </c>
      <c r="P18" s="15"/>
    </row>
    <row r="19" spans="1:16" ht="16.5" customHeight="1">
      <c r="K19"/>
      <c r="L19"/>
      <c r="M19"/>
    </row>
    <row r="20" spans="1:16" ht="25.5" customHeight="1">
      <c r="A20" s="3"/>
      <c r="B20" s="3"/>
      <c r="C20" s="4" t="s">
        <v>11</v>
      </c>
      <c r="D20" s="4"/>
      <c r="E20" s="4"/>
      <c r="F20" s="4"/>
      <c r="G20" s="5"/>
      <c r="H20" s="5"/>
      <c r="I20" s="5"/>
      <c r="J20" s="5"/>
      <c r="K20" s="5"/>
      <c r="L20" s="5"/>
      <c r="M20" s="5"/>
      <c r="N20" s="3"/>
    </row>
    <row r="21" spans="1:16" ht="16.5" customHeight="1">
      <c r="K21"/>
      <c r="L21"/>
      <c r="M21"/>
    </row>
    <row r="22" spans="1:16" ht="16.5" customHeight="1">
      <c r="C22" t="s">
        <v>12</v>
      </c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6" ht="16.5" customHeight="1">
      <c r="C23" s="48" t="s">
        <v>13</v>
      </c>
      <c r="D23" s="48"/>
      <c r="E23" s="48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6" ht="16.5" customHeight="1">
      <c r="C24" s="48" t="s">
        <v>14</v>
      </c>
      <c r="D24" s="48"/>
      <c r="E24" s="48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6" ht="16.5" customHeight="1">
      <c r="C25" s="48" t="s">
        <v>15</v>
      </c>
      <c r="D25" s="48"/>
      <c r="E25" s="48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6" ht="16.5" customHeight="1">
      <c r="C26" s="79" t="s">
        <v>16</v>
      </c>
      <c r="D26" s="79"/>
      <c r="E26" s="79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6" ht="6.75" customHeight="1">
      <c r="C27" s="79" t="s">
        <v>17</v>
      </c>
      <c r="D27" s="79"/>
      <c r="E27" s="79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6">
      <c r="C28" s="84" t="s">
        <v>18</v>
      </c>
      <c r="D28" s="84"/>
      <c r="E28" s="84"/>
      <c r="F28" s="80"/>
      <c r="G28" s="80"/>
      <c r="H28" s="80"/>
      <c r="I28" s="80"/>
      <c r="J28" s="80"/>
      <c r="K28" s="80"/>
      <c r="L28" s="80"/>
      <c r="M28" s="80"/>
      <c r="N28" s="80"/>
      <c r="O28" s="80"/>
    </row>
    <row r="29" spans="1:16">
      <c r="F29" s="80"/>
      <c r="G29" s="80"/>
      <c r="H29" s="80"/>
      <c r="I29" s="80"/>
      <c r="J29" s="80"/>
      <c r="K29" s="80"/>
      <c r="L29" s="80"/>
      <c r="M29" s="80"/>
      <c r="N29" s="80"/>
      <c r="O29" s="80"/>
    </row>
    <row r="30" spans="1:16" ht="46.5" customHeight="1">
      <c r="C30" s="123" t="s">
        <v>19</v>
      </c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80"/>
    </row>
    <row r="31" spans="1:16">
      <c r="F31" s="80"/>
      <c r="G31" s="80"/>
      <c r="H31" s="80"/>
      <c r="I31" s="80"/>
      <c r="J31" s="80"/>
      <c r="K31" s="80"/>
      <c r="L31" s="80"/>
      <c r="M31" s="80"/>
      <c r="N31" s="80"/>
      <c r="O31" s="80"/>
    </row>
    <row r="32" spans="1:16" ht="25.5" customHeight="1">
      <c r="A32" s="3"/>
      <c r="B32" s="3"/>
      <c r="C32" s="4" t="s">
        <v>20</v>
      </c>
      <c r="D32" s="4"/>
      <c r="E32" s="4"/>
      <c r="F32" s="4"/>
      <c r="G32" s="5"/>
      <c r="H32" s="5"/>
      <c r="I32" s="5"/>
      <c r="J32" s="5"/>
      <c r="K32" s="5"/>
      <c r="L32" s="5"/>
      <c r="M32" s="5"/>
      <c r="N32" s="3"/>
      <c r="O32">
        <v>0.9</v>
      </c>
    </row>
    <row r="33" spans="1:17" s="6" customFormat="1" ht="12" customHeight="1">
      <c r="A33"/>
      <c r="B33"/>
    </row>
    <row r="34" spans="1:17" s="6" customFormat="1" ht="16.5" customHeight="1">
      <c r="A34"/>
      <c r="B34"/>
      <c r="C34" s="85" t="s">
        <v>21</v>
      </c>
    </row>
    <row r="35" spans="1:17" s="6" customFormat="1" ht="16.5" customHeight="1">
      <c r="A35"/>
      <c r="B35"/>
      <c r="C35" s="85"/>
      <c r="D35" s="85" t="s">
        <v>22</v>
      </c>
    </row>
    <row r="36" spans="1:17" s="6" customFormat="1" ht="16.5" customHeight="1">
      <c r="A36"/>
      <c r="B36"/>
      <c r="C36" s="85"/>
      <c r="D36" s="85" t="s">
        <v>23</v>
      </c>
    </row>
    <row r="37" spans="1:17" s="6" customFormat="1" ht="16.5" customHeight="1">
      <c r="A37"/>
      <c r="B37"/>
      <c r="C37" s="85"/>
      <c r="D37" s="85" t="s">
        <v>24</v>
      </c>
    </row>
    <row r="38" spans="1:17" s="6" customFormat="1" ht="12" customHeight="1">
      <c r="A38"/>
      <c r="B38"/>
    </row>
    <row r="39" spans="1:17" s="6" customFormat="1" ht="66.75" customHeight="1">
      <c r="A39"/>
      <c r="B39"/>
      <c r="C39" s="86" t="s">
        <v>25</v>
      </c>
      <c r="D39" s="87" t="s">
        <v>26</v>
      </c>
      <c r="E39" s="87" t="s">
        <v>27</v>
      </c>
    </row>
    <row r="40" spans="1:17" s="17" customFormat="1" ht="25.5" customHeight="1">
      <c r="A40"/>
      <c r="B40"/>
      <c r="C40" s="88"/>
      <c r="D40" s="88"/>
      <c r="E40" s="88"/>
      <c r="F40" s="89" t="s">
        <v>28</v>
      </c>
      <c r="G40" s="18"/>
      <c r="H40" s="90"/>
      <c r="I40" s="91"/>
      <c r="J40" s="92" t="s">
        <v>29</v>
      </c>
      <c r="K40" s="93"/>
      <c r="L40" s="94" t="s">
        <v>30</v>
      </c>
      <c r="M40" s="94" t="s">
        <v>31</v>
      </c>
      <c r="N40" s="94" t="s">
        <v>32</v>
      </c>
      <c r="O40" s="17" t="s">
        <v>31</v>
      </c>
      <c r="P40" s="17" t="s">
        <v>33</v>
      </c>
    </row>
    <row r="41" spans="1:17" s="17" customFormat="1">
      <c r="A41"/>
      <c r="B41"/>
      <c r="D41" s="88"/>
      <c r="E41" s="106"/>
      <c r="F41" s="101" t="s">
        <v>34</v>
      </c>
      <c r="G41" s="18"/>
      <c r="H41" s="90"/>
      <c r="I41" s="90"/>
      <c r="J41" s="102"/>
      <c r="K41" s="103"/>
      <c r="L41" s="104"/>
      <c r="M41" s="104"/>
      <c r="N41" s="105"/>
    </row>
    <row r="42" spans="1:17">
      <c r="A42" s="21"/>
      <c r="B42" s="21"/>
      <c r="C42" s="19"/>
      <c r="D42" s="107"/>
      <c r="E42" s="108">
        <f t="shared" ref="E42:E67" si="0">IF(C42-D42&lt;0,0,C42-D42)</f>
        <v>0</v>
      </c>
      <c r="F42" s="95" t="s">
        <v>35</v>
      </c>
      <c r="G42" s="39"/>
      <c r="H42" s="40"/>
      <c r="I42" s="40"/>
      <c r="J42" s="40"/>
      <c r="K42" s="41"/>
      <c r="L42" s="41"/>
      <c r="M42" s="41"/>
      <c r="N42" s="42"/>
      <c r="O42" s="17"/>
      <c r="P42" s="17"/>
      <c r="Q42" s="17"/>
    </row>
    <row r="43" spans="1:17">
      <c r="A43" s="17"/>
      <c r="B43" s="19"/>
      <c r="C43" s="19"/>
      <c r="D43" s="107"/>
      <c r="E43" s="108">
        <f t="shared" si="0"/>
        <v>0</v>
      </c>
      <c r="F43" s="96" t="s">
        <v>36</v>
      </c>
      <c r="G43" s="20"/>
      <c r="H43" s="21"/>
      <c r="I43" s="22"/>
      <c r="J43" s="23"/>
      <c r="K43" s="24"/>
      <c r="L43" s="24"/>
      <c r="M43" s="24"/>
      <c r="N43" s="23"/>
      <c r="O43" s="17"/>
      <c r="P43" s="111">
        <f t="shared" ref="P43:P89" si="1">L43*D43</f>
        <v>0</v>
      </c>
      <c r="Q43" s="17"/>
    </row>
    <row r="44" spans="1:17">
      <c r="A44" s="17"/>
      <c r="B44" s="25">
        <f>$E$11</f>
        <v>0</v>
      </c>
      <c r="C44" s="51">
        <f>B44</f>
        <v>0</v>
      </c>
      <c r="D44" s="107"/>
      <c r="E44" s="108">
        <f t="shared" si="0"/>
        <v>0</v>
      </c>
      <c r="F44" s="19" t="s">
        <v>37</v>
      </c>
      <c r="G44" s="67"/>
      <c r="H44" s="67"/>
      <c r="I44" s="68"/>
      <c r="J44" s="61" t="s">
        <v>38</v>
      </c>
      <c r="K44" s="53" t="s">
        <v>39</v>
      </c>
      <c r="L44" s="24">
        <v>23.49</v>
      </c>
      <c r="M44" s="24"/>
      <c r="N44" s="52">
        <f t="shared" ref="N44:N51" si="2">L44*E44*(1-M44)</f>
        <v>0</v>
      </c>
      <c r="O44" s="17">
        <f t="shared" ref="O44:O91" si="3">L44*E44-N44</f>
        <v>0</v>
      </c>
      <c r="P44" s="111">
        <f t="shared" si="1"/>
        <v>0</v>
      </c>
      <c r="Q44" s="17"/>
    </row>
    <row r="45" spans="1:17">
      <c r="A45" s="17"/>
      <c r="B45" s="25"/>
      <c r="C45" s="51"/>
      <c r="D45" s="107"/>
      <c r="E45" s="108">
        <f t="shared" si="0"/>
        <v>0</v>
      </c>
      <c r="F45" s="66" t="s">
        <v>40</v>
      </c>
      <c r="G45" s="67"/>
      <c r="H45" s="67"/>
      <c r="I45" s="68"/>
      <c r="J45" s="61"/>
      <c r="K45" s="24"/>
      <c r="L45" s="24"/>
      <c r="M45" s="24"/>
      <c r="N45" s="52"/>
      <c r="O45" s="17">
        <f t="shared" si="3"/>
        <v>0</v>
      </c>
      <c r="P45" s="111">
        <f t="shared" si="1"/>
        <v>0</v>
      </c>
      <c r="Q45" s="17"/>
    </row>
    <row r="46" spans="1:17">
      <c r="A46" s="17"/>
      <c r="B46" s="25"/>
      <c r="C46" s="51"/>
      <c r="D46" s="107"/>
      <c r="E46" s="108">
        <f t="shared" si="0"/>
        <v>0</v>
      </c>
      <c r="F46" s="69"/>
      <c r="G46" s="72" t="s">
        <v>41</v>
      </c>
      <c r="H46" s="67"/>
      <c r="I46" s="68"/>
      <c r="J46" s="61" t="s">
        <v>42</v>
      </c>
      <c r="K46" s="24"/>
      <c r="L46" s="24">
        <v>6.85</v>
      </c>
      <c r="M46" s="24"/>
      <c r="N46" s="52">
        <f t="shared" si="2"/>
        <v>0</v>
      </c>
      <c r="O46" s="17">
        <f t="shared" si="3"/>
        <v>0</v>
      </c>
      <c r="P46" s="111">
        <f t="shared" si="1"/>
        <v>0</v>
      </c>
      <c r="Q46" s="17"/>
    </row>
    <row r="47" spans="1:17">
      <c r="A47" s="17"/>
      <c r="B47" s="25"/>
      <c r="C47" s="51"/>
      <c r="D47" s="107"/>
      <c r="E47" s="108">
        <f t="shared" si="0"/>
        <v>0</v>
      </c>
      <c r="F47" s="62"/>
      <c r="G47" s="73" t="s">
        <v>43</v>
      </c>
      <c r="H47" s="67"/>
      <c r="I47" s="68"/>
      <c r="J47" s="61" t="s">
        <v>44</v>
      </c>
      <c r="K47" s="24"/>
      <c r="L47" s="24">
        <v>4.16</v>
      </c>
      <c r="M47" s="24"/>
      <c r="N47" s="52">
        <f t="shared" si="2"/>
        <v>0</v>
      </c>
      <c r="O47" s="17">
        <f t="shared" si="3"/>
        <v>0</v>
      </c>
      <c r="P47" s="111">
        <f t="shared" si="1"/>
        <v>0</v>
      </c>
      <c r="Q47" s="17"/>
    </row>
    <row r="48" spans="1:17">
      <c r="A48" s="17"/>
      <c r="B48" s="25"/>
      <c r="C48" s="51"/>
      <c r="D48" s="107"/>
      <c r="E48" s="108">
        <f t="shared" si="0"/>
        <v>0</v>
      </c>
      <c r="F48" s="62"/>
      <c r="G48" s="73" t="s">
        <v>45</v>
      </c>
      <c r="H48" s="67"/>
      <c r="I48" s="68"/>
      <c r="J48" s="61" t="s">
        <v>46</v>
      </c>
      <c r="K48" s="24"/>
      <c r="L48" s="24">
        <v>4.16</v>
      </c>
      <c r="M48" s="24"/>
      <c r="N48" s="52">
        <f t="shared" si="2"/>
        <v>0</v>
      </c>
      <c r="O48" s="17">
        <f t="shared" si="3"/>
        <v>0</v>
      </c>
      <c r="P48" s="111">
        <f t="shared" si="1"/>
        <v>0</v>
      </c>
      <c r="Q48" s="17"/>
    </row>
    <row r="49" spans="1:17">
      <c r="A49" s="17"/>
      <c r="B49" s="25"/>
      <c r="C49" s="51"/>
      <c r="D49" s="107"/>
      <c r="E49" s="108">
        <f t="shared" si="0"/>
        <v>0</v>
      </c>
      <c r="F49" s="70"/>
      <c r="G49" s="73" t="s">
        <v>47</v>
      </c>
      <c r="H49" s="67"/>
      <c r="I49" s="68"/>
      <c r="J49" s="61" t="s">
        <v>48</v>
      </c>
      <c r="K49" s="24"/>
      <c r="L49" s="24">
        <v>4.16</v>
      </c>
      <c r="M49" s="24"/>
      <c r="N49" s="52">
        <f t="shared" si="2"/>
        <v>0</v>
      </c>
      <c r="O49" s="17">
        <f t="shared" si="3"/>
        <v>0</v>
      </c>
      <c r="P49" s="111">
        <f t="shared" si="1"/>
        <v>0</v>
      </c>
      <c r="Q49" s="17"/>
    </row>
    <row r="50" spans="1:17">
      <c r="A50" s="17"/>
      <c r="B50" s="25"/>
      <c r="C50" s="51"/>
      <c r="D50" s="107"/>
      <c r="E50" s="108">
        <f t="shared" si="0"/>
        <v>0</v>
      </c>
      <c r="F50" s="62"/>
      <c r="G50" s="73" t="s">
        <v>49</v>
      </c>
      <c r="H50" s="67"/>
      <c r="I50" s="68"/>
      <c r="J50" s="61" t="s">
        <v>50</v>
      </c>
      <c r="K50" s="24"/>
      <c r="L50" s="24">
        <v>4.16</v>
      </c>
      <c r="M50" s="24"/>
      <c r="N50" s="52">
        <f t="shared" si="2"/>
        <v>0</v>
      </c>
      <c r="O50" s="17">
        <f t="shared" si="3"/>
        <v>0</v>
      </c>
      <c r="P50" s="111">
        <f t="shared" si="1"/>
        <v>0</v>
      </c>
      <c r="Q50" s="17"/>
    </row>
    <row r="51" spans="1:17">
      <c r="A51" s="17"/>
      <c r="B51" s="25">
        <f>$E$11</f>
        <v>0</v>
      </c>
      <c r="C51" s="51">
        <f>B51</f>
        <v>0</v>
      </c>
      <c r="D51" s="107"/>
      <c r="E51" s="108">
        <f t="shared" si="0"/>
        <v>0</v>
      </c>
      <c r="F51" s="70" t="s">
        <v>51</v>
      </c>
      <c r="G51" s="71"/>
      <c r="H51" s="67"/>
      <c r="I51" s="68"/>
      <c r="J51" s="61" t="s">
        <v>52</v>
      </c>
      <c r="K51" s="24"/>
      <c r="L51" s="24">
        <v>9.6999999999999993</v>
      </c>
      <c r="M51" s="81">
        <v>0.5</v>
      </c>
      <c r="N51" s="52">
        <f t="shared" si="2"/>
        <v>0</v>
      </c>
      <c r="O51" s="17">
        <f t="shared" si="3"/>
        <v>0</v>
      </c>
      <c r="P51" s="111">
        <f t="shared" si="1"/>
        <v>0</v>
      </c>
      <c r="Q51" s="17"/>
    </row>
    <row r="52" spans="1:17">
      <c r="A52" s="17"/>
      <c r="B52" s="25">
        <f>IF(H$17=TRUE,0,E$11)</f>
        <v>0</v>
      </c>
      <c r="C52" s="51">
        <f>B52</f>
        <v>0</v>
      </c>
      <c r="D52" s="107"/>
      <c r="E52" s="108">
        <f t="shared" si="0"/>
        <v>0</v>
      </c>
      <c r="F52" s="70" t="s">
        <v>53</v>
      </c>
      <c r="G52" s="62"/>
      <c r="H52" s="74"/>
      <c r="I52" s="64"/>
      <c r="J52" s="61" t="s">
        <v>54</v>
      </c>
      <c r="K52" s="29" t="s">
        <v>55</v>
      </c>
      <c r="L52" s="24">
        <v>7</v>
      </c>
      <c r="M52" s="24"/>
      <c r="N52" s="52">
        <f t="shared" ref="N52:N60" si="4">L52*E52*(1-M52)</f>
        <v>0</v>
      </c>
      <c r="O52" s="17">
        <f t="shared" si="3"/>
        <v>0</v>
      </c>
      <c r="P52" s="111">
        <f t="shared" si="1"/>
        <v>0</v>
      </c>
      <c r="Q52" s="17"/>
    </row>
    <row r="53" spans="1:17">
      <c r="A53" s="17"/>
      <c r="B53" s="19"/>
      <c r="C53" s="38"/>
      <c r="D53" s="107"/>
      <c r="E53" s="108">
        <f t="shared" si="0"/>
        <v>0</v>
      </c>
      <c r="F53" s="59" t="s">
        <v>56</v>
      </c>
      <c r="G53" s="20"/>
      <c r="H53" s="18"/>
      <c r="I53" s="22"/>
      <c r="J53" s="26"/>
      <c r="K53" s="27"/>
      <c r="L53" s="27"/>
      <c r="M53" s="27"/>
      <c r="N53" s="27"/>
      <c r="O53" s="17">
        <f t="shared" si="3"/>
        <v>0</v>
      </c>
      <c r="P53" s="111">
        <f t="shared" si="1"/>
        <v>0</v>
      </c>
      <c r="Q53" s="17"/>
    </row>
    <row r="54" spans="1:17">
      <c r="A54" s="17"/>
      <c r="B54" s="25">
        <f t="shared" ref="B54:B60" si="5">IF(O$17=TRUE,0,K$11)</f>
        <v>0</v>
      </c>
      <c r="C54" s="51">
        <f t="shared" ref="C54:C61" si="6">B54</f>
        <v>0</v>
      </c>
      <c r="D54" s="109">
        <v>1</v>
      </c>
      <c r="E54" s="108">
        <f t="shared" si="0"/>
        <v>0</v>
      </c>
      <c r="F54" s="62" t="s">
        <v>57</v>
      </c>
      <c r="G54" s="63"/>
      <c r="H54" s="63"/>
      <c r="I54" s="64"/>
      <c r="J54" s="26" t="s">
        <v>58</v>
      </c>
      <c r="K54" s="76" t="s">
        <v>59</v>
      </c>
      <c r="L54" s="27">
        <v>64.55</v>
      </c>
      <c r="M54" s="81">
        <v>0.5</v>
      </c>
      <c r="N54" s="52">
        <f t="shared" si="4"/>
        <v>0</v>
      </c>
      <c r="O54" s="17">
        <f t="shared" si="3"/>
        <v>0</v>
      </c>
      <c r="P54" s="111">
        <f t="shared" si="1"/>
        <v>64.55</v>
      </c>
      <c r="Q54" s="17"/>
    </row>
    <row r="55" spans="1:17">
      <c r="A55" s="17"/>
      <c r="B55" s="25">
        <f t="shared" si="5"/>
        <v>0</v>
      </c>
      <c r="C55" s="51">
        <f t="shared" si="6"/>
        <v>0</v>
      </c>
      <c r="D55" s="109">
        <v>1</v>
      </c>
      <c r="E55" s="108">
        <f t="shared" si="0"/>
        <v>0</v>
      </c>
      <c r="F55" s="62" t="s">
        <v>60</v>
      </c>
      <c r="G55" s="63"/>
      <c r="H55" s="63"/>
      <c r="I55" s="64"/>
      <c r="J55" s="26" t="s">
        <v>61</v>
      </c>
      <c r="K55" s="76" t="s">
        <v>59</v>
      </c>
      <c r="L55" s="27">
        <v>64.55</v>
      </c>
      <c r="M55" s="81">
        <v>0.5</v>
      </c>
      <c r="N55" s="52">
        <f t="shared" si="4"/>
        <v>0</v>
      </c>
      <c r="O55" s="17">
        <f t="shared" si="3"/>
        <v>0</v>
      </c>
      <c r="P55" s="111">
        <f t="shared" si="1"/>
        <v>64.55</v>
      </c>
      <c r="Q55" s="17"/>
    </row>
    <row r="56" spans="1:17">
      <c r="A56" s="17"/>
      <c r="B56" s="25">
        <f t="shared" si="5"/>
        <v>0</v>
      </c>
      <c r="C56" s="51">
        <f t="shared" si="6"/>
        <v>0</v>
      </c>
      <c r="D56" s="109">
        <v>1</v>
      </c>
      <c r="E56" s="108">
        <f t="shared" si="0"/>
        <v>0</v>
      </c>
      <c r="F56" s="62" t="s">
        <v>62</v>
      </c>
      <c r="G56" s="63"/>
      <c r="H56" s="63"/>
      <c r="I56" s="64"/>
      <c r="J56" s="26" t="s">
        <v>63</v>
      </c>
      <c r="K56" s="76" t="s">
        <v>59</v>
      </c>
      <c r="L56" s="27">
        <v>64.55</v>
      </c>
      <c r="M56" s="81">
        <v>0.5</v>
      </c>
      <c r="N56" s="52">
        <f t="shared" si="4"/>
        <v>0</v>
      </c>
      <c r="O56" s="17">
        <f t="shared" si="3"/>
        <v>0</v>
      </c>
      <c r="P56" s="111">
        <f t="shared" si="1"/>
        <v>64.55</v>
      </c>
      <c r="Q56" s="17"/>
    </row>
    <row r="57" spans="1:17">
      <c r="A57" s="17"/>
      <c r="B57" s="25">
        <f t="shared" si="5"/>
        <v>0</v>
      </c>
      <c r="C57" s="51">
        <f t="shared" si="6"/>
        <v>0</v>
      </c>
      <c r="D57" s="109">
        <v>1</v>
      </c>
      <c r="E57" s="108">
        <f t="shared" si="0"/>
        <v>0</v>
      </c>
      <c r="F57" s="62" t="s">
        <v>64</v>
      </c>
      <c r="G57" s="63"/>
      <c r="H57" s="63"/>
      <c r="I57" s="64"/>
      <c r="J57" s="26" t="s">
        <v>65</v>
      </c>
      <c r="K57" s="76" t="s">
        <v>59</v>
      </c>
      <c r="L57" s="27">
        <v>64.55</v>
      </c>
      <c r="M57" s="81">
        <v>0.5</v>
      </c>
      <c r="N57" s="52">
        <f t="shared" si="4"/>
        <v>0</v>
      </c>
      <c r="O57" s="17">
        <f t="shared" si="3"/>
        <v>0</v>
      </c>
      <c r="P57" s="111">
        <f t="shared" si="1"/>
        <v>64.55</v>
      </c>
      <c r="Q57" s="17"/>
    </row>
    <row r="58" spans="1:17">
      <c r="A58" s="17"/>
      <c r="B58" s="25">
        <f t="shared" si="5"/>
        <v>0</v>
      </c>
      <c r="C58" s="51">
        <f t="shared" si="6"/>
        <v>0</v>
      </c>
      <c r="D58" s="109">
        <v>7</v>
      </c>
      <c r="E58" s="108">
        <f t="shared" si="0"/>
        <v>0</v>
      </c>
      <c r="F58" s="62" t="s">
        <v>66</v>
      </c>
      <c r="G58" s="63"/>
      <c r="H58" s="63"/>
      <c r="I58" s="64"/>
      <c r="J58" s="26" t="s">
        <v>67</v>
      </c>
      <c r="K58" s="76" t="s">
        <v>59</v>
      </c>
      <c r="L58" s="27">
        <v>21.5</v>
      </c>
      <c r="M58" s="81">
        <v>0.5</v>
      </c>
      <c r="N58" s="52">
        <f t="shared" si="4"/>
        <v>0</v>
      </c>
      <c r="O58" s="17">
        <f t="shared" si="3"/>
        <v>0</v>
      </c>
      <c r="P58" s="111">
        <f t="shared" si="1"/>
        <v>150.5</v>
      </c>
      <c r="Q58" s="17"/>
    </row>
    <row r="59" spans="1:17">
      <c r="A59" s="17"/>
      <c r="B59" s="25">
        <f t="shared" si="5"/>
        <v>0</v>
      </c>
      <c r="C59" s="51">
        <f t="shared" si="6"/>
        <v>0</v>
      </c>
      <c r="D59" s="109">
        <v>7</v>
      </c>
      <c r="E59" s="108">
        <f t="shared" si="0"/>
        <v>0</v>
      </c>
      <c r="F59" s="62" t="s">
        <v>68</v>
      </c>
      <c r="G59" s="63"/>
      <c r="H59" s="63"/>
      <c r="I59" s="64"/>
      <c r="J59" s="26" t="s">
        <v>69</v>
      </c>
      <c r="K59" s="76" t="s">
        <v>59</v>
      </c>
      <c r="L59" s="27">
        <v>21.5</v>
      </c>
      <c r="M59" s="81">
        <v>0.5</v>
      </c>
      <c r="N59" s="52">
        <f t="shared" si="4"/>
        <v>0</v>
      </c>
      <c r="O59" s="17">
        <f t="shared" si="3"/>
        <v>0</v>
      </c>
      <c r="P59" s="111">
        <f t="shared" si="1"/>
        <v>150.5</v>
      </c>
      <c r="Q59" s="17"/>
    </row>
    <row r="60" spans="1:17">
      <c r="A60" s="17"/>
      <c r="B60" s="25">
        <f t="shared" si="5"/>
        <v>0</v>
      </c>
      <c r="C60" s="51">
        <f t="shared" si="6"/>
        <v>0</v>
      </c>
      <c r="D60" s="109">
        <v>7</v>
      </c>
      <c r="E60" s="108">
        <f t="shared" si="0"/>
        <v>0</v>
      </c>
      <c r="F60" s="62" t="s">
        <v>70</v>
      </c>
      <c r="G60" s="63"/>
      <c r="H60" s="63"/>
      <c r="I60" s="64"/>
      <c r="J60" s="26" t="s">
        <v>71</v>
      </c>
      <c r="K60" s="76" t="s">
        <v>59</v>
      </c>
      <c r="L60" s="27">
        <v>21.5</v>
      </c>
      <c r="M60" s="81">
        <v>0.5</v>
      </c>
      <c r="N60" s="52">
        <f t="shared" si="4"/>
        <v>0</v>
      </c>
      <c r="O60" s="17">
        <f t="shared" si="3"/>
        <v>0</v>
      </c>
      <c r="P60" s="111">
        <f t="shared" si="1"/>
        <v>150.5</v>
      </c>
      <c r="Q60" s="17"/>
    </row>
    <row r="61" spans="1:17">
      <c r="A61" s="17"/>
      <c r="B61" s="25">
        <f>IF(O$17=TRUE,0,K$11)</f>
        <v>0</v>
      </c>
      <c r="C61" s="51">
        <f t="shared" si="6"/>
        <v>0</v>
      </c>
      <c r="D61" s="109">
        <v>7</v>
      </c>
      <c r="E61" s="108">
        <f t="shared" si="0"/>
        <v>0</v>
      </c>
      <c r="F61" s="62" t="s">
        <v>72</v>
      </c>
      <c r="G61" s="63"/>
      <c r="H61" s="63"/>
      <c r="I61" s="64"/>
      <c r="J61" s="26" t="s">
        <v>73</v>
      </c>
      <c r="K61" s="76" t="s">
        <v>59</v>
      </c>
      <c r="L61" s="27">
        <v>21.5</v>
      </c>
      <c r="M61" s="81">
        <v>0.5</v>
      </c>
      <c r="N61" s="52">
        <f t="shared" ref="N61:N66" si="7">L61*E61*(1-M61)</f>
        <v>0</v>
      </c>
      <c r="O61" s="17">
        <f t="shared" si="3"/>
        <v>0</v>
      </c>
      <c r="P61" s="111">
        <f t="shared" si="1"/>
        <v>150.5</v>
      </c>
      <c r="Q61" s="17"/>
    </row>
    <row r="62" spans="1:17">
      <c r="A62" s="17"/>
      <c r="B62" s="19"/>
      <c r="C62" s="38"/>
      <c r="D62" s="107"/>
      <c r="E62" s="108">
        <f t="shared" si="0"/>
        <v>0</v>
      </c>
      <c r="F62" s="59" t="s">
        <v>74</v>
      </c>
      <c r="G62" s="20"/>
      <c r="H62" s="18"/>
      <c r="I62" s="22"/>
      <c r="J62" s="26"/>
      <c r="K62" s="27"/>
      <c r="L62" s="27"/>
      <c r="M62" s="27"/>
      <c r="N62" s="27"/>
      <c r="O62" s="17">
        <f t="shared" si="3"/>
        <v>0</v>
      </c>
      <c r="P62" s="111">
        <f t="shared" si="1"/>
        <v>0</v>
      </c>
      <c r="Q62" s="17"/>
    </row>
    <row r="63" spans="1:17">
      <c r="A63" s="17"/>
      <c r="B63" s="25">
        <f>IF(OR(H$17=TRUE,O$17=TRUE),0,K$11)</f>
        <v>0</v>
      </c>
      <c r="C63" s="51">
        <f>B63</f>
        <v>0</v>
      </c>
      <c r="D63" s="107"/>
      <c r="E63" s="108">
        <f t="shared" si="0"/>
        <v>0</v>
      </c>
      <c r="F63" s="120" t="s">
        <v>75</v>
      </c>
      <c r="G63" s="121"/>
      <c r="H63" s="121"/>
      <c r="I63" s="122"/>
      <c r="J63" s="26" t="s">
        <v>76</v>
      </c>
      <c r="K63" s="29" t="s">
        <v>55</v>
      </c>
      <c r="L63" s="27">
        <v>172</v>
      </c>
      <c r="M63" s="27"/>
      <c r="N63" s="52">
        <f t="shared" si="7"/>
        <v>0</v>
      </c>
      <c r="O63" s="17">
        <f t="shared" si="3"/>
        <v>0</v>
      </c>
      <c r="P63" s="111">
        <f t="shared" si="1"/>
        <v>0</v>
      </c>
      <c r="Q63" s="17"/>
    </row>
    <row r="64" spans="1:17">
      <c r="A64" s="17"/>
      <c r="B64" s="25">
        <f>IF(H$17=TRUE,0,K$11)</f>
        <v>0</v>
      </c>
      <c r="C64" s="51">
        <f t="shared" ref="C64:C67" si="8">B64</f>
        <v>0</v>
      </c>
      <c r="D64" s="107"/>
      <c r="E64" s="108">
        <f t="shared" si="0"/>
        <v>0</v>
      </c>
      <c r="F64" s="120" t="s">
        <v>77</v>
      </c>
      <c r="G64" s="121"/>
      <c r="H64" s="121"/>
      <c r="I64" s="122"/>
      <c r="J64" s="26" t="s">
        <v>78</v>
      </c>
      <c r="K64" s="29" t="s">
        <v>55</v>
      </c>
      <c r="L64" s="27">
        <v>36.200000000000003</v>
      </c>
      <c r="M64" s="27"/>
      <c r="N64" s="52">
        <f t="shared" si="7"/>
        <v>0</v>
      </c>
      <c r="O64" s="17">
        <f t="shared" si="3"/>
        <v>0</v>
      </c>
      <c r="P64" s="111">
        <f t="shared" si="1"/>
        <v>0</v>
      </c>
      <c r="Q64" s="17"/>
    </row>
    <row r="65" spans="1:17">
      <c r="A65" s="17"/>
      <c r="B65" s="25">
        <f t="shared" ref="B65:B67" si="9">IF(H$17=TRUE,0,K$11)</f>
        <v>0</v>
      </c>
      <c r="C65" s="51">
        <f t="shared" si="8"/>
        <v>0</v>
      </c>
      <c r="D65" s="109">
        <v>1</v>
      </c>
      <c r="E65" s="108">
        <f t="shared" si="0"/>
        <v>0</v>
      </c>
      <c r="F65" s="120" t="s">
        <v>79</v>
      </c>
      <c r="G65" s="121"/>
      <c r="H65" s="121"/>
      <c r="I65" s="122"/>
      <c r="J65" s="26" t="s">
        <v>80</v>
      </c>
      <c r="K65" s="29" t="s">
        <v>55</v>
      </c>
      <c r="L65" s="27">
        <v>118</v>
      </c>
      <c r="M65" s="81">
        <v>0.5</v>
      </c>
      <c r="N65" s="52">
        <f t="shared" si="7"/>
        <v>0</v>
      </c>
      <c r="O65" s="17">
        <f t="shared" si="3"/>
        <v>0</v>
      </c>
      <c r="P65" s="111">
        <f t="shared" si="1"/>
        <v>118</v>
      </c>
      <c r="Q65" s="17"/>
    </row>
    <row r="66" spans="1:17">
      <c r="A66" s="17"/>
      <c r="B66" s="25">
        <f t="shared" si="9"/>
        <v>0</v>
      </c>
      <c r="C66" s="51">
        <f t="shared" si="8"/>
        <v>0</v>
      </c>
      <c r="D66" s="107"/>
      <c r="E66" s="108">
        <f t="shared" si="0"/>
        <v>0</v>
      </c>
      <c r="F66" s="62" t="s">
        <v>81</v>
      </c>
      <c r="G66" s="63"/>
      <c r="H66" s="63"/>
      <c r="I66" s="63"/>
      <c r="J66" s="61" t="s">
        <v>82</v>
      </c>
      <c r="K66" s="29" t="s">
        <v>55</v>
      </c>
      <c r="L66" s="24">
        <v>16.100000000000001</v>
      </c>
      <c r="M66" s="24"/>
      <c r="N66" s="52">
        <f t="shared" si="7"/>
        <v>0</v>
      </c>
      <c r="O66" s="17">
        <f t="shared" si="3"/>
        <v>0</v>
      </c>
      <c r="P66" s="111">
        <f t="shared" si="1"/>
        <v>0</v>
      </c>
      <c r="Q66" s="17"/>
    </row>
    <row r="67" spans="1:17">
      <c r="A67" s="17"/>
      <c r="B67" s="25">
        <f t="shared" si="9"/>
        <v>0</v>
      </c>
      <c r="C67" s="51">
        <f t="shared" si="8"/>
        <v>0</v>
      </c>
      <c r="D67" s="107"/>
      <c r="E67" s="108">
        <f t="shared" si="0"/>
        <v>0</v>
      </c>
      <c r="F67" s="120" t="s">
        <v>83</v>
      </c>
      <c r="G67" s="121"/>
      <c r="H67" s="121"/>
      <c r="I67" s="122"/>
      <c r="J67" s="26" t="s">
        <v>84</v>
      </c>
      <c r="K67" s="29" t="s">
        <v>55</v>
      </c>
      <c r="L67" s="27">
        <v>5.0999999999999996</v>
      </c>
      <c r="M67" s="27"/>
      <c r="N67" s="52">
        <f>L67*E67*(1-M67)</f>
        <v>0</v>
      </c>
      <c r="O67" s="17">
        <f t="shared" si="3"/>
        <v>0</v>
      </c>
      <c r="P67" s="111">
        <f t="shared" si="1"/>
        <v>0</v>
      </c>
      <c r="Q67" s="17"/>
    </row>
    <row r="68" spans="1:17">
      <c r="A68" s="17"/>
      <c r="B68" s="17"/>
      <c r="C68" s="17"/>
      <c r="D68" s="110"/>
      <c r="E68" s="110"/>
      <c r="F68" s="17"/>
      <c r="G68" s="17"/>
      <c r="H68" s="17"/>
      <c r="I68" s="17"/>
      <c r="J68" s="75"/>
      <c r="K68" s="28"/>
      <c r="L68" s="28"/>
      <c r="M68" s="28"/>
      <c r="N68" s="28"/>
      <c r="O68" s="17"/>
      <c r="P68" s="111">
        <f t="shared" si="1"/>
        <v>0</v>
      </c>
      <c r="Q68" s="17"/>
    </row>
    <row r="69" spans="1:17">
      <c r="A69" s="17"/>
      <c r="B69" s="17"/>
      <c r="C69" s="17"/>
      <c r="D69" s="17"/>
      <c r="E69" s="17"/>
      <c r="F69" s="100" t="s">
        <v>85</v>
      </c>
      <c r="G69" s="21"/>
      <c r="H69" s="21"/>
      <c r="I69" s="21"/>
      <c r="J69" s="77"/>
      <c r="K69" s="78"/>
      <c r="L69" s="78"/>
      <c r="M69" s="78"/>
      <c r="N69" s="78"/>
      <c r="O69" s="17"/>
      <c r="P69" s="111">
        <f t="shared" si="1"/>
        <v>0</v>
      </c>
      <c r="Q69" s="17"/>
    </row>
    <row r="70" spans="1:17">
      <c r="B70" s="19"/>
      <c r="C70" s="19"/>
      <c r="D70" s="107"/>
      <c r="E70" s="108"/>
      <c r="F70" s="98" t="s">
        <v>86</v>
      </c>
      <c r="G70" s="98"/>
      <c r="H70" s="99"/>
      <c r="I70" s="99"/>
      <c r="J70" s="40"/>
      <c r="K70" s="41"/>
      <c r="L70" s="41"/>
      <c r="M70" s="41"/>
      <c r="N70" s="42"/>
      <c r="O70" s="17"/>
      <c r="P70" s="111">
        <f t="shared" si="1"/>
        <v>0</v>
      </c>
      <c r="Q70" s="17"/>
    </row>
    <row r="71" spans="1:17">
      <c r="B71" s="57"/>
      <c r="C71" s="19"/>
      <c r="D71" s="107"/>
      <c r="E71" s="108"/>
      <c r="F71" s="20" t="s">
        <v>36</v>
      </c>
      <c r="G71" s="20"/>
      <c r="H71" s="21"/>
      <c r="I71" s="22"/>
      <c r="J71" s="23"/>
      <c r="K71" s="24"/>
      <c r="L71" s="24"/>
      <c r="M71" s="24"/>
      <c r="N71" s="23"/>
      <c r="O71" s="17">
        <f t="shared" si="3"/>
        <v>0</v>
      </c>
      <c r="P71" s="111">
        <f t="shared" si="1"/>
        <v>0</v>
      </c>
      <c r="Q71" s="17"/>
    </row>
    <row r="72" spans="1:17">
      <c r="B72" s="25">
        <f>$E$12</f>
        <v>0</v>
      </c>
      <c r="C72" s="38">
        <f>B72</f>
        <v>0</v>
      </c>
      <c r="D72" s="107"/>
      <c r="E72" s="108">
        <f t="shared" ref="E72:E89" si="10">IF(C72-D72&lt;0,0,C72-D72)</f>
        <v>0</v>
      </c>
      <c r="F72" s="120" t="s">
        <v>87</v>
      </c>
      <c r="G72" s="121"/>
      <c r="H72" s="121"/>
      <c r="I72" s="122"/>
      <c r="J72" s="65" t="s">
        <v>88</v>
      </c>
      <c r="K72" s="53" t="s">
        <v>39</v>
      </c>
      <c r="L72" s="24">
        <v>23.49</v>
      </c>
      <c r="M72" s="24"/>
      <c r="N72" s="52">
        <f>L72*E72*(1-M72)</f>
        <v>0</v>
      </c>
      <c r="O72" s="17">
        <f t="shared" si="3"/>
        <v>0</v>
      </c>
      <c r="P72" s="111">
        <f t="shared" si="1"/>
        <v>0</v>
      </c>
      <c r="Q72" s="17"/>
    </row>
    <row r="73" spans="1:17">
      <c r="B73" s="25"/>
      <c r="C73" s="38"/>
      <c r="D73" s="107"/>
      <c r="E73" s="108">
        <f t="shared" si="10"/>
        <v>0</v>
      </c>
      <c r="F73" s="66" t="s">
        <v>40</v>
      </c>
      <c r="G73" s="63"/>
      <c r="H73" s="63"/>
      <c r="I73" s="64"/>
      <c r="J73" s="65"/>
      <c r="K73" s="24"/>
      <c r="L73" s="24"/>
      <c r="M73" s="24"/>
      <c r="N73" s="27"/>
      <c r="O73" s="17">
        <f t="shared" si="3"/>
        <v>0</v>
      </c>
      <c r="P73" s="111">
        <f t="shared" si="1"/>
        <v>0</v>
      </c>
      <c r="Q73" s="17"/>
    </row>
    <row r="74" spans="1:17">
      <c r="B74" s="25"/>
      <c r="C74" s="38"/>
      <c r="D74" s="107"/>
      <c r="E74" s="108">
        <f t="shared" si="10"/>
        <v>0</v>
      </c>
      <c r="F74" s="62"/>
      <c r="G74" s="63" t="s">
        <v>89</v>
      </c>
      <c r="H74" s="63"/>
      <c r="I74" s="64"/>
      <c r="J74" s="65" t="s">
        <v>90</v>
      </c>
      <c r="K74" s="24"/>
      <c r="L74" s="24">
        <v>6.85</v>
      </c>
      <c r="M74" s="24"/>
      <c r="N74" s="52">
        <f>L74*E74*(1-M74)</f>
        <v>0</v>
      </c>
      <c r="O74" s="17">
        <f t="shared" si="3"/>
        <v>0</v>
      </c>
      <c r="P74" s="111">
        <f t="shared" si="1"/>
        <v>0</v>
      </c>
      <c r="Q74" s="17"/>
    </row>
    <row r="75" spans="1:17">
      <c r="A75" s="50"/>
      <c r="B75" s="25"/>
      <c r="C75" s="38"/>
      <c r="D75" s="107"/>
      <c r="E75" s="108">
        <f t="shared" si="10"/>
        <v>0</v>
      </c>
      <c r="F75" s="62"/>
      <c r="G75" s="63" t="s">
        <v>91</v>
      </c>
      <c r="H75" s="63"/>
      <c r="I75" s="64"/>
      <c r="J75" s="65" t="s">
        <v>92</v>
      </c>
      <c r="K75" s="24"/>
      <c r="L75" s="24">
        <v>4.16</v>
      </c>
      <c r="M75" s="24"/>
      <c r="N75" s="52">
        <f t="shared" ref="N75:N89" si="11">L75*E75*(1-M75)</f>
        <v>0</v>
      </c>
      <c r="O75" s="17">
        <f t="shared" si="3"/>
        <v>0</v>
      </c>
      <c r="P75" s="111">
        <f t="shared" si="1"/>
        <v>0</v>
      </c>
      <c r="Q75" s="17"/>
    </row>
    <row r="76" spans="1:17">
      <c r="B76" s="25"/>
      <c r="C76" s="38"/>
      <c r="D76" s="107"/>
      <c r="E76" s="108">
        <f t="shared" si="10"/>
        <v>0</v>
      </c>
      <c r="F76" s="62"/>
      <c r="G76" s="63" t="s">
        <v>93</v>
      </c>
      <c r="H76" s="63"/>
      <c r="I76" s="64"/>
      <c r="J76" s="65" t="s">
        <v>94</v>
      </c>
      <c r="K76" s="24"/>
      <c r="L76" s="24">
        <v>4.16</v>
      </c>
      <c r="M76" s="24"/>
      <c r="N76" s="52">
        <f t="shared" si="11"/>
        <v>0</v>
      </c>
      <c r="O76" s="17">
        <f t="shared" si="3"/>
        <v>0</v>
      </c>
      <c r="P76" s="111">
        <f t="shared" si="1"/>
        <v>0</v>
      </c>
      <c r="Q76" s="17"/>
    </row>
    <row r="77" spans="1:17">
      <c r="B77" s="25"/>
      <c r="C77" s="38"/>
      <c r="D77" s="107"/>
      <c r="E77" s="108">
        <f t="shared" si="10"/>
        <v>0</v>
      </c>
      <c r="F77" s="62"/>
      <c r="G77" s="63" t="s">
        <v>95</v>
      </c>
      <c r="H77" s="63"/>
      <c r="I77" s="64"/>
      <c r="J77" s="65" t="s">
        <v>96</v>
      </c>
      <c r="K77" s="24"/>
      <c r="L77" s="24">
        <v>4.16</v>
      </c>
      <c r="M77" s="24"/>
      <c r="N77" s="52">
        <f t="shared" si="11"/>
        <v>0</v>
      </c>
      <c r="O77" s="17">
        <f t="shared" si="3"/>
        <v>0</v>
      </c>
      <c r="P77" s="111">
        <f t="shared" si="1"/>
        <v>0</v>
      </c>
      <c r="Q77" s="17"/>
    </row>
    <row r="78" spans="1:17">
      <c r="B78" s="25"/>
      <c r="C78" s="38"/>
      <c r="D78" s="107"/>
      <c r="E78" s="108">
        <f t="shared" si="10"/>
        <v>0</v>
      </c>
      <c r="F78" s="62"/>
      <c r="G78" s="63" t="s">
        <v>97</v>
      </c>
      <c r="H78" s="63"/>
      <c r="I78" s="64"/>
      <c r="J78" s="65" t="s">
        <v>98</v>
      </c>
      <c r="K78" s="24"/>
      <c r="L78" s="24">
        <v>4.16</v>
      </c>
      <c r="M78" s="24"/>
      <c r="N78" s="52">
        <f t="shared" si="11"/>
        <v>0</v>
      </c>
      <c r="O78" s="17">
        <f t="shared" si="3"/>
        <v>0</v>
      </c>
      <c r="P78" s="111">
        <f t="shared" si="1"/>
        <v>0</v>
      </c>
      <c r="Q78" s="17"/>
    </row>
    <row r="79" spans="1:17">
      <c r="B79" s="25">
        <f>$E$12</f>
        <v>0</v>
      </c>
      <c r="C79" s="38">
        <f>B79</f>
        <v>0</v>
      </c>
      <c r="D79" s="107"/>
      <c r="E79" s="108">
        <f t="shared" si="10"/>
        <v>0</v>
      </c>
      <c r="F79" s="62" t="s">
        <v>99</v>
      </c>
      <c r="G79" s="63"/>
      <c r="H79" s="63"/>
      <c r="I79" s="64"/>
      <c r="J79" s="65" t="s">
        <v>100</v>
      </c>
      <c r="K79" s="24"/>
      <c r="L79" s="24">
        <v>9.6999999999999993</v>
      </c>
      <c r="M79" s="24"/>
      <c r="N79" s="52">
        <f t="shared" si="11"/>
        <v>0</v>
      </c>
      <c r="O79" s="17">
        <f t="shared" si="3"/>
        <v>0</v>
      </c>
      <c r="P79" s="111">
        <f t="shared" si="1"/>
        <v>0</v>
      </c>
      <c r="Q79" s="17"/>
    </row>
    <row r="80" spans="1:17">
      <c r="B80" s="25">
        <f>IF(H$18=TRUE,0,E$12)</f>
        <v>0</v>
      </c>
      <c r="C80" s="38">
        <f>B80</f>
        <v>0</v>
      </c>
      <c r="D80" s="107"/>
      <c r="E80" s="108">
        <f t="shared" si="10"/>
        <v>0</v>
      </c>
      <c r="F80" s="62" t="s">
        <v>101</v>
      </c>
      <c r="G80" s="63"/>
      <c r="H80" s="63"/>
      <c r="I80" s="64"/>
      <c r="J80" s="65" t="s">
        <v>102</v>
      </c>
      <c r="K80" s="29" t="s">
        <v>55</v>
      </c>
      <c r="L80" s="24">
        <v>7</v>
      </c>
      <c r="M80" s="24"/>
      <c r="N80" s="52">
        <f t="shared" si="11"/>
        <v>0</v>
      </c>
      <c r="O80" s="17">
        <f t="shared" si="3"/>
        <v>0</v>
      </c>
      <c r="P80" s="111">
        <f t="shared" si="1"/>
        <v>0</v>
      </c>
      <c r="Q80" s="17"/>
    </row>
    <row r="81" spans="1:17">
      <c r="B81" s="25"/>
      <c r="C81" s="38"/>
      <c r="D81" s="107"/>
      <c r="E81" s="108">
        <f t="shared" si="10"/>
        <v>0</v>
      </c>
      <c r="F81" s="129" t="s">
        <v>56</v>
      </c>
      <c r="G81" s="130"/>
      <c r="H81" s="130"/>
      <c r="I81" s="131"/>
      <c r="J81" s="23"/>
      <c r="K81" s="24"/>
      <c r="L81" s="24"/>
      <c r="M81" s="24"/>
      <c r="N81" s="27"/>
      <c r="O81" s="17">
        <f t="shared" si="3"/>
        <v>0</v>
      </c>
      <c r="P81" s="111">
        <f t="shared" si="1"/>
        <v>0</v>
      </c>
      <c r="Q81" s="17"/>
    </row>
    <row r="82" spans="1:17">
      <c r="B82" s="25">
        <f>IF(O$18=TRUE,0,K$12)</f>
        <v>0</v>
      </c>
      <c r="C82" s="38">
        <f>B82</f>
        <v>0</v>
      </c>
      <c r="D82" s="107"/>
      <c r="E82" s="108">
        <f t="shared" si="10"/>
        <v>0</v>
      </c>
      <c r="F82" s="120" t="s">
        <v>103</v>
      </c>
      <c r="G82" s="121"/>
      <c r="H82" s="121"/>
      <c r="I82" s="122"/>
      <c r="J82" s="26" t="s">
        <v>104</v>
      </c>
      <c r="K82" s="76" t="s">
        <v>59</v>
      </c>
      <c r="L82" s="27">
        <v>258.5</v>
      </c>
      <c r="M82" s="27"/>
      <c r="N82" s="52">
        <f t="shared" si="11"/>
        <v>0</v>
      </c>
      <c r="O82" s="17">
        <f t="shared" si="3"/>
        <v>0</v>
      </c>
      <c r="P82" s="111">
        <f t="shared" si="1"/>
        <v>0</v>
      </c>
      <c r="Q82" s="17"/>
    </row>
    <row r="83" spans="1:17">
      <c r="B83" s="25">
        <f>IF(O$18=TRUE,0,K$12)</f>
        <v>0</v>
      </c>
      <c r="C83" s="38">
        <f>B83</f>
        <v>0</v>
      </c>
      <c r="D83" s="107"/>
      <c r="E83" s="108">
        <f t="shared" si="10"/>
        <v>0</v>
      </c>
      <c r="F83" s="120" t="s">
        <v>105</v>
      </c>
      <c r="G83" s="121"/>
      <c r="H83" s="121"/>
      <c r="I83" s="122"/>
      <c r="J83" s="65" t="s">
        <v>106</v>
      </c>
      <c r="K83" s="76" t="s">
        <v>59</v>
      </c>
      <c r="L83" s="24">
        <v>86</v>
      </c>
      <c r="M83" s="24"/>
      <c r="N83" s="52">
        <f t="shared" si="11"/>
        <v>0</v>
      </c>
      <c r="O83" s="17">
        <f t="shared" si="3"/>
        <v>0</v>
      </c>
      <c r="P83" s="111">
        <f t="shared" si="1"/>
        <v>0</v>
      </c>
      <c r="Q83" s="17"/>
    </row>
    <row r="84" spans="1:17">
      <c r="B84" s="25"/>
      <c r="C84" s="38"/>
      <c r="D84" s="107"/>
      <c r="E84" s="108">
        <f t="shared" si="10"/>
        <v>0</v>
      </c>
      <c r="F84" s="20" t="s">
        <v>74</v>
      </c>
      <c r="G84" s="63"/>
      <c r="H84" s="63"/>
      <c r="I84" s="64"/>
      <c r="J84" s="26"/>
      <c r="K84" s="27"/>
      <c r="L84" s="27"/>
      <c r="M84" s="27"/>
      <c r="N84" s="27"/>
      <c r="O84" s="17">
        <f t="shared" si="3"/>
        <v>0</v>
      </c>
      <c r="P84" s="111">
        <f t="shared" si="1"/>
        <v>0</v>
      </c>
      <c r="Q84" s="17"/>
    </row>
    <row r="85" spans="1:17">
      <c r="B85" s="25">
        <f>IF(OR(H$18=TRUE,O$18=TRUE),0,K$12)</f>
        <v>0</v>
      </c>
      <c r="C85" s="38">
        <f>B85</f>
        <v>0</v>
      </c>
      <c r="D85" s="107"/>
      <c r="E85" s="108">
        <f t="shared" si="10"/>
        <v>0</v>
      </c>
      <c r="F85" s="120" t="s">
        <v>107</v>
      </c>
      <c r="G85" s="121"/>
      <c r="H85" s="121"/>
      <c r="I85" s="122"/>
      <c r="J85" s="65" t="s">
        <v>108</v>
      </c>
      <c r="K85" s="29" t="s">
        <v>55</v>
      </c>
      <c r="L85" s="24">
        <v>172</v>
      </c>
      <c r="M85" s="24"/>
      <c r="N85" s="52">
        <f t="shared" si="11"/>
        <v>0</v>
      </c>
      <c r="O85" s="17">
        <f t="shared" si="3"/>
        <v>0</v>
      </c>
      <c r="P85" s="111">
        <f t="shared" si="1"/>
        <v>0</v>
      </c>
      <c r="Q85" s="17"/>
    </row>
    <row r="86" spans="1:17">
      <c r="A86" s="17"/>
      <c r="B86" s="25">
        <f t="shared" ref="B86:B89" si="12">IF(H$18=TRUE,0,K$12)</f>
        <v>0</v>
      </c>
      <c r="C86" s="51">
        <f>B86</f>
        <v>0</v>
      </c>
      <c r="D86" s="107"/>
      <c r="E86" s="108">
        <f t="shared" si="10"/>
        <v>0</v>
      </c>
      <c r="F86" s="120" t="s">
        <v>77</v>
      </c>
      <c r="G86" s="121"/>
      <c r="H86" s="121"/>
      <c r="I86" s="122"/>
      <c r="J86" s="26" t="s">
        <v>78</v>
      </c>
      <c r="K86" s="29" t="s">
        <v>55</v>
      </c>
      <c r="L86" s="27">
        <v>36.200000000000003</v>
      </c>
      <c r="M86" s="27"/>
      <c r="N86" s="52">
        <f t="shared" si="11"/>
        <v>0</v>
      </c>
      <c r="O86" s="17">
        <f t="shared" si="3"/>
        <v>0</v>
      </c>
      <c r="P86" s="111">
        <f t="shared" si="1"/>
        <v>0</v>
      </c>
      <c r="Q86" s="17"/>
    </row>
    <row r="87" spans="1:17">
      <c r="B87" s="25">
        <f t="shared" si="12"/>
        <v>0</v>
      </c>
      <c r="C87" s="38">
        <f>B87</f>
        <v>0</v>
      </c>
      <c r="D87" s="107"/>
      <c r="E87" s="108">
        <f t="shared" si="10"/>
        <v>0</v>
      </c>
      <c r="F87" s="120" t="s">
        <v>109</v>
      </c>
      <c r="G87" s="121"/>
      <c r="H87" s="121"/>
      <c r="I87" s="122"/>
      <c r="J87" s="26" t="s">
        <v>110</v>
      </c>
      <c r="K87" s="29" t="s">
        <v>55</v>
      </c>
      <c r="L87" s="27">
        <v>118</v>
      </c>
      <c r="M87" s="27"/>
      <c r="N87" s="52">
        <f t="shared" si="11"/>
        <v>0</v>
      </c>
      <c r="O87" s="17">
        <f t="shared" si="3"/>
        <v>0</v>
      </c>
      <c r="P87" s="111">
        <f t="shared" si="1"/>
        <v>0</v>
      </c>
      <c r="Q87" s="17"/>
    </row>
    <row r="88" spans="1:17">
      <c r="B88" s="25">
        <f t="shared" si="12"/>
        <v>0</v>
      </c>
      <c r="C88" s="38">
        <f>B88</f>
        <v>0</v>
      </c>
      <c r="D88" s="107"/>
      <c r="E88" s="108">
        <f t="shared" si="10"/>
        <v>0</v>
      </c>
      <c r="F88" s="120" t="s">
        <v>111</v>
      </c>
      <c r="G88" s="121"/>
      <c r="H88" s="121"/>
      <c r="I88" s="122"/>
      <c r="J88" s="65" t="s">
        <v>112</v>
      </c>
      <c r="K88" s="29" t="s">
        <v>55</v>
      </c>
      <c r="L88" s="24">
        <v>16.100000000000001</v>
      </c>
      <c r="M88" s="24"/>
      <c r="N88" s="52">
        <f t="shared" si="11"/>
        <v>0</v>
      </c>
      <c r="O88" s="17">
        <f t="shared" si="3"/>
        <v>0</v>
      </c>
      <c r="P88" s="111">
        <f t="shared" si="1"/>
        <v>0</v>
      </c>
      <c r="Q88" s="17"/>
    </row>
    <row r="89" spans="1:17">
      <c r="A89" s="17"/>
      <c r="B89" s="25">
        <f t="shared" si="12"/>
        <v>0</v>
      </c>
      <c r="C89" s="51">
        <f>B89</f>
        <v>0</v>
      </c>
      <c r="D89" s="107"/>
      <c r="E89" s="108">
        <f t="shared" si="10"/>
        <v>0</v>
      </c>
      <c r="F89" s="120" t="s">
        <v>83</v>
      </c>
      <c r="G89" s="121"/>
      <c r="H89" s="121"/>
      <c r="I89" s="122"/>
      <c r="J89" s="26" t="s">
        <v>84</v>
      </c>
      <c r="K89" s="29" t="s">
        <v>55</v>
      </c>
      <c r="L89" s="27">
        <v>5.0999999999999996</v>
      </c>
      <c r="M89" s="27"/>
      <c r="N89" s="52">
        <f t="shared" si="11"/>
        <v>0</v>
      </c>
      <c r="O89" s="17">
        <f t="shared" si="3"/>
        <v>0</v>
      </c>
      <c r="P89" s="111">
        <f t="shared" si="1"/>
        <v>0</v>
      </c>
      <c r="Q89" s="17"/>
    </row>
    <row r="90" spans="1:17">
      <c r="B90" s="25"/>
      <c r="C90" s="38"/>
      <c r="D90" s="107"/>
      <c r="E90" s="108"/>
      <c r="F90" s="62"/>
      <c r="G90" s="63"/>
      <c r="H90" s="63"/>
      <c r="I90" s="64"/>
      <c r="J90" s="26"/>
      <c r="K90" s="27"/>
      <c r="L90" s="27"/>
      <c r="M90" s="27"/>
      <c r="N90" s="27"/>
      <c r="O90" s="17">
        <f t="shared" si="3"/>
        <v>0</v>
      </c>
      <c r="P90" s="28"/>
      <c r="Q90" s="17"/>
    </row>
    <row r="91" spans="1:17" ht="15.75" customHeight="1">
      <c r="B91" s="25"/>
      <c r="C91" s="26"/>
      <c r="D91" s="107"/>
      <c r="E91" s="108"/>
      <c r="F91" s="97"/>
      <c r="G91" s="18"/>
      <c r="H91" s="18"/>
      <c r="I91" s="22"/>
      <c r="J91" s="26"/>
      <c r="K91" s="27"/>
      <c r="L91" s="27"/>
      <c r="M91" s="27"/>
      <c r="N91" s="27"/>
      <c r="O91" s="17">
        <f t="shared" si="3"/>
        <v>0</v>
      </c>
      <c r="P91" s="28"/>
      <c r="Q91" s="17"/>
    </row>
    <row r="92" spans="1:17" ht="15.75" customHeight="1">
      <c r="F92" s="30" t="s">
        <v>113</v>
      </c>
      <c r="G92" s="30"/>
      <c r="H92" s="46"/>
      <c r="I92" s="31"/>
      <c r="J92" s="32"/>
      <c r="K92" s="33"/>
      <c r="L92" s="33"/>
      <c r="M92" s="33"/>
      <c r="N92" s="34">
        <f>SUM(N44:N67,N72:N89)</f>
        <v>0</v>
      </c>
      <c r="P92" s="28"/>
      <c r="Q92" s="17"/>
    </row>
    <row r="93" spans="1:17">
      <c r="F93" s="30" t="s">
        <v>114</v>
      </c>
      <c r="G93" s="30"/>
      <c r="H93" s="46"/>
      <c r="I93" s="31"/>
      <c r="J93" s="32"/>
      <c r="K93" s="33"/>
      <c r="L93" s="33"/>
      <c r="M93" s="33"/>
      <c r="N93" s="34">
        <f>SUM(N44:N50,N52,N72:N78,N80,N66,N88)</f>
        <v>0</v>
      </c>
      <c r="P93" s="28"/>
      <c r="Q93" s="17"/>
    </row>
    <row r="94" spans="1:17">
      <c r="F94" s="30" t="s">
        <v>115</v>
      </c>
      <c r="G94" s="30"/>
      <c r="H94" s="46"/>
      <c r="I94" s="31"/>
      <c r="J94" s="32"/>
      <c r="K94" s="33"/>
      <c r="L94" s="33"/>
      <c r="M94" s="33"/>
      <c r="N94" s="34">
        <f>SUM(P44:P89)+SUM(O44:O89)</f>
        <v>978.2</v>
      </c>
      <c r="P94" s="28"/>
      <c r="Q94" s="17"/>
    </row>
    <row r="95" spans="1:17">
      <c r="G95" s="17"/>
      <c r="H95" s="32"/>
      <c r="I95" s="17"/>
      <c r="J95" s="32"/>
      <c r="K95" s="33"/>
      <c r="L95" s="33"/>
      <c r="M95" s="33"/>
      <c r="N95" s="17"/>
      <c r="P95" s="28"/>
      <c r="Q95" s="17"/>
    </row>
    <row r="96" spans="1:17">
      <c r="G96" s="17"/>
      <c r="H96" s="32"/>
      <c r="I96" s="17"/>
      <c r="J96" s="32"/>
      <c r="K96" s="33"/>
      <c r="L96" s="33"/>
      <c r="M96" s="33"/>
      <c r="N96" s="17"/>
      <c r="Q96" s="17"/>
    </row>
    <row r="97" spans="1:18" ht="60" customHeight="1">
      <c r="D97" s="128" t="s">
        <v>116</v>
      </c>
      <c r="E97" s="128"/>
      <c r="F97" s="128"/>
      <c r="G97" s="128"/>
      <c r="H97" s="128"/>
      <c r="I97" s="128"/>
      <c r="J97" s="128"/>
      <c r="K97" s="128"/>
      <c r="L97" s="128"/>
      <c r="M97" s="128"/>
      <c r="N97" s="128"/>
    </row>
    <row r="98" spans="1:18">
      <c r="G98" s="17"/>
      <c r="H98" s="17"/>
      <c r="I98" s="17"/>
      <c r="J98" s="17"/>
      <c r="K98" s="28"/>
      <c r="L98" s="28"/>
      <c r="M98" s="28"/>
      <c r="N98" s="17"/>
    </row>
    <row r="99" spans="1:18" ht="75" customHeight="1">
      <c r="D99" s="112"/>
      <c r="E99" s="87" t="s">
        <v>117</v>
      </c>
      <c r="F99" s="112"/>
      <c r="G99" s="112"/>
      <c r="H99" s="112"/>
      <c r="I99" s="112"/>
      <c r="J99" s="17"/>
      <c r="K99" s="28"/>
      <c r="L99" s="28"/>
      <c r="M99" s="28"/>
      <c r="N99" s="17"/>
    </row>
    <row r="100" spans="1:18">
      <c r="D100" s="112"/>
      <c r="E100" s="112"/>
      <c r="F100" s="112"/>
      <c r="G100" s="112"/>
      <c r="H100" s="112"/>
      <c r="I100" s="112"/>
      <c r="J100" s="17"/>
      <c r="K100" s="28"/>
      <c r="L100" s="28"/>
      <c r="M100" s="28"/>
      <c r="N100" s="17"/>
    </row>
    <row r="101" spans="1:18" s="6" customFormat="1" ht="15" customHeight="1">
      <c r="A101"/>
      <c r="B101"/>
      <c r="C101"/>
      <c r="D101"/>
      <c r="E101"/>
      <c r="F101" s="113" t="s">
        <v>118</v>
      </c>
      <c r="G101" s="98"/>
      <c r="H101" s="99"/>
      <c r="I101" s="114"/>
      <c r="J101" s="17"/>
      <c r="K101" s="28"/>
      <c r="L101" s="28"/>
      <c r="M101" s="28"/>
      <c r="N101" s="17"/>
      <c r="R101"/>
    </row>
    <row r="102" spans="1:18" ht="15" customHeight="1">
      <c r="E102" s="115"/>
      <c r="F102" s="116" t="s">
        <v>119</v>
      </c>
      <c r="G102" s="117"/>
      <c r="H102" s="18"/>
      <c r="I102" s="118"/>
      <c r="J102" s="17"/>
      <c r="K102" s="28"/>
      <c r="L102" s="28"/>
      <c r="M102" s="28"/>
      <c r="N102" s="17"/>
    </row>
    <row r="103" spans="1:18">
      <c r="G103" s="17"/>
      <c r="H103" s="32"/>
      <c r="I103" s="17"/>
      <c r="J103" s="32"/>
      <c r="K103" s="33"/>
      <c r="L103" s="33"/>
      <c r="M103" s="33"/>
      <c r="N103" s="17"/>
      <c r="P103" s="28"/>
      <c r="Q103" s="17"/>
    </row>
    <row r="104" spans="1:18">
      <c r="G104" s="17"/>
      <c r="H104" s="32"/>
      <c r="I104" s="17"/>
      <c r="J104" s="32"/>
      <c r="K104" s="33"/>
      <c r="L104" s="33"/>
      <c r="M104" s="33"/>
      <c r="N104" s="17"/>
      <c r="P104" s="28"/>
      <c r="Q104" s="17"/>
    </row>
    <row r="105" spans="1:18">
      <c r="F105" s="119" t="s">
        <v>120</v>
      </c>
      <c r="G105" s="48"/>
      <c r="H105" s="48"/>
      <c r="I105" s="17"/>
      <c r="J105" s="17"/>
      <c r="K105" s="17"/>
      <c r="L105" s="33"/>
      <c r="M105" s="33"/>
      <c r="N105" s="28"/>
      <c r="P105" s="28"/>
      <c r="Q105" s="17"/>
    </row>
    <row r="106" spans="1:18">
      <c r="F106" s="47" t="s">
        <v>121</v>
      </c>
      <c r="G106" s="48"/>
      <c r="H106" s="48"/>
      <c r="I106" s="17"/>
      <c r="J106" s="17"/>
      <c r="K106" s="17"/>
      <c r="P106" s="28"/>
    </row>
    <row r="107" spans="1:18">
      <c r="F107" s="82" t="s">
        <v>122</v>
      </c>
      <c r="G107" s="48"/>
      <c r="H107" s="48"/>
      <c r="I107" s="17"/>
      <c r="J107" s="17"/>
      <c r="K107" s="17"/>
      <c r="L107" s="33"/>
      <c r="M107" s="33"/>
      <c r="N107" s="17"/>
      <c r="P107" s="28"/>
      <c r="Q107" s="17"/>
    </row>
    <row r="108" spans="1:18">
      <c r="F108" s="47" t="s">
        <v>123</v>
      </c>
      <c r="G108" s="48"/>
      <c r="H108" s="48"/>
      <c r="I108" s="17"/>
      <c r="J108" s="17"/>
      <c r="K108" s="17"/>
      <c r="N108" s="17"/>
      <c r="P108" s="28"/>
    </row>
    <row r="109" spans="1:18">
      <c r="F109" s="60"/>
      <c r="G109" s="48"/>
      <c r="H109" s="48"/>
      <c r="I109" s="17"/>
      <c r="J109" s="17"/>
      <c r="K109" s="17"/>
      <c r="N109" s="17"/>
      <c r="P109" s="28"/>
    </row>
    <row r="110" spans="1:18">
      <c r="F110" s="60"/>
      <c r="G110" s="48"/>
      <c r="H110" s="48"/>
      <c r="I110" s="17"/>
      <c r="J110" s="17"/>
      <c r="K110" s="17"/>
      <c r="N110" s="17"/>
      <c r="P110" s="28"/>
    </row>
    <row r="111" spans="1:18">
      <c r="F111" s="53" t="s">
        <v>39</v>
      </c>
      <c r="G111" s="47" t="s">
        <v>124</v>
      </c>
      <c r="H111" s="48"/>
      <c r="I111" s="17"/>
      <c r="J111" s="17"/>
      <c r="K111" s="17"/>
      <c r="L111" s="28"/>
      <c r="M111" s="28"/>
      <c r="N111" s="17"/>
      <c r="P111" s="28"/>
    </row>
    <row r="112" spans="1:18">
      <c r="F112" s="76" t="s">
        <v>59</v>
      </c>
      <c r="G112" s="47" t="s">
        <v>125</v>
      </c>
      <c r="H112" s="47"/>
      <c r="I112" s="17"/>
      <c r="J112" s="17"/>
      <c r="K112" s="17"/>
      <c r="L112" s="28"/>
      <c r="M112" s="28"/>
      <c r="N112" s="17"/>
      <c r="P112" s="28"/>
    </row>
    <row r="113" spans="1:18">
      <c r="F113" s="54" t="s">
        <v>55</v>
      </c>
      <c r="G113" s="47" t="s">
        <v>126</v>
      </c>
      <c r="H113" s="47"/>
      <c r="I113" s="17"/>
      <c r="J113" s="17"/>
      <c r="K113" s="17"/>
      <c r="L113" s="28"/>
      <c r="M113" s="28"/>
      <c r="N113" s="17"/>
      <c r="P113" s="28"/>
    </row>
    <row r="114" spans="1:18">
      <c r="F114" s="49"/>
      <c r="G114" s="17"/>
      <c r="H114" s="17"/>
      <c r="I114" s="17"/>
      <c r="J114" s="17"/>
      <c r="K114" s="28"/>
      <c r="L114" s="28"/>
      <c r="M114" s="28"/>
      <c r="N114" s="17"/>
      <c r="P114" s="28"/>
    </row>
    <row r="115" spans="1:18">
      <c r="F115" s="17"/>
      <c r="G115" s="17"/>
      <c r="H115" s="17"/>
      <c r="I115" s="17"/>
      <c r="J115" s="17"/>
      <c r="K115" s="28"/>
      <c r="L115" s="28"/>
      <c r="M115" s="28"/>
      <c r="N115" s="17"/>
      <c r="P115" s="28"/>
    </row>
    <row r="116" spans="1:18" ht="26.25">
      <c r="A116" s="3"/>
      <c r="B116" s="3"/>
      <c r="C116" s="4" t="s">
        <v>127</v>
      </c>
      <c r="D116" s="4"/>
      <c r="E116" s="4"/>
      <c r="F116" s="4"/>
      <c r="G116" s="5"/>
      <c r="H116" s="5"/>
      <c r="I116" s="5"/>
      <c r="J116" s="5"/>
      <c r="K116" s="5"/>
      <c r="L116" s="5"/>
      <c r="M116" s="5"/>
      <c r="N116" s="83" t="s">
        <v>128</v>
      </c>
      <c r="O116" s="6">
        <v>0.9</v>
      </c>
      <c r="P116" s="28"/>
      <c r="Q116" s="6"/>
      <c r="R116" s="6"/>
    </row>
    <row r="117" spans="1:18" ht="26.25">
      <c r="A117" s="6"/>
      <c r="B117" s="6"/>
      <c r="C117" s="35"/>
      <c r="D117" s="35"/>
      <c r="E117" s="35"/>
      <c r="F117" s="35"/>
      <c r="G117" s="36"/>
      <c r="H117" s="36"/>
      <c r="I117" s="36"/>
      <c r="J117" s="36"/>
      <c r="K117" s="36"/>
      <c r="L117" s="36"/>
      <c r="M117" s="36"/>
      <c r="N117" s="6"/>
      <c r="O117" s="6"/>
      <c r="P117" s="28"/>
      <c r="Q117" s="6"/>
      <c r="R117" s="6"/>
    </row>
    <row r="118" spans="1:18">
      <c r="C118" s="47" t="s">
        <v>129</v>
      </c>
      <c r="D118" s="47"/>
      <c r="E118" s="47"/>
      <c r="F118" s="17"/>
      <c r="G118" s="17"/>
      <c r="H118" s="17"/>
      <c r="I118" s="17"/>
      <c r="J118" s="17"/>
      <c r="K118" s="37"/>
      <c r="L118" s="37"/>
      <c r="M118" s="37"/>
      <c r="N118" s="17"/>
    </row>
    <row r="119" spans="1:18">
      <c r="C119" s="47" t="s">
        <v>130</v>
      </c>
      <c r="D119" s="47"/>
      <c r="E119" s="47"/>
      <c r="F119" s="17"/>
      <c r="G119" s="17"/>
      <c r="H119" s="17"/>
      <c r="I119" s="17"/>
      <c r="J119" s="17"/>
      <c r="K119" s="37"/>
      <c r="L119" s="37"/>
      <c r="M119" s="37"/>
      <c r="N119" s="17"/>
    </row>
    <row r="120" spans="1:18">
      <c r="C120" s="17"/>
      <c r="D120" s="17"/>
      <c r="E120" s="17"/>
      <c r="F120" s="17"/>
      <c r="G120" s="17"/>
      <c r="H120" s="17"/>
      <c r="I120" s="17"/>
      <c r="J120" s="17"/>
      <c r="K120" s="37"/>
      <c r="L120" s="37"/>
      <c r="M120" s="37"/>
      <c r="N120" s="17"/>
    </row>
    <row r="121" spans="1:18">
      <c r="C121" s="126" t="s">
        <v>131</v>
      </c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</row>
    <row r="122" spans="1:18">
      <c r="H122" s="17"/>
      <c r="I122" s="17"/>
      <c r="J122" s="17"/>
      <c r="K122" s="37"/>
      <c r="L122" s="37"/>
      <c r="M122" s="37"/>
      <c r="N122" s="17"/>
    </row>
    <row r="123" spans="1:18">
      <c r="H123" s="17"/>
      <c r="I123" s="17"/>
      <c r="J123" s="17"/>
      <c r="K123" s="37"/>
      <c r="L123" s="37"/>
      <c r="M123" s="37"/>
      <c r="N123" s="17"/>
    </row>
    <row r="124" spans="1:18">
      <c r="H124" s="17"/>
      <c r="I124" s="17"/>
      <c r="J124" s="17"/>
      <c r="K124" s="37"/>
      <c r="L124" s="37"/>
      <c r="M124" s="37"/>
      <c r="N124" s="17"/>
    </row>
    <row r="125" spans="1:18">
      <c r="G125" s="17"/>
      <c r="H125" s="17"/>
      <c r="I125" s="17"/>
      <c r="J125" s="17"/>
      <c r="K125" s="37"/>
      <c r="L125" s="37"/>
      <c r="M125" s="37"/>
      <c r="N125" s="17"/>
    </row>
    <row r="126" spans="1:18">
      <c r="G126" s="17"/>
      <c r="H126" s="17"/>
      <c r="I126" s="17"/>
      <c r="J126" s="17"/>
      <c r="K126" s="37"/>
      <c r="L126" s="37"/>
      <c r="M126" s="37"/>
      <c r="N126" s="17"/>
    </row>
    <row r="127" spans="1:18">
      <c r="G127" s="17"/>
      <c r="H127" s="17"/>
      <c r="I127" s="17"/>
      <c r="J127" s="17"/>
      <c r="K127" s="37"/>
      <c r="L127" s="37"/>
      <c r="M127" s="37"/>
      <c r="N127" s="17"/>
    </row>
    <row r="128" spans="1:18">
      <c r="G128" s="17"/>
      <c r="H128" s="17"/>
      <c r="I128" s="17"/>
      <c r="J128" s="17"/>
      <c r="K128" s="37"/>
      <c r="L128" s="37"/>
      <c r="M128" s="37"/>
      <c r="N128" s="17"/>
    </row>
    <row r="129" spans="7:14">
      <c r="G129" s="17"/>
      <c r="H129" s="17"/>
      <c r="I129" s="17"/>
      <c r="J129" s="17"/>
      <c r="K129" s="37"/>
      <c r="L129" s="37"/>
      <c r="M129" s="37"/>
      <c r="N129" s="17"/>
    </row>
    <row r="130" spans="7:14">
      <c r="G130" s="17"/>
      <c r="H130" s="17"/>
      <c r="I130" s="17"/>
      <c r="J130" s="17"/>
      <c r="K130" s="37"/>
      <c r="L130" s="37"/>
      <c r="M130" s="37"/>
      <c r="N130" s="17"/>
    </row>
    <row r="131" spans="7:14">
      <c r="G131" s="17"/>
      <c r="H131" s="17"/>
      <c r="I131" s="17"/>
      <c r="J131" s="17"/>
      <c r="K131" s="37"/>
      <c r="L131" s="37"/>
      <c r="M131" s="37"/>
      <c r="N131" s="17"/>
    </row>
    <row r="132" spans="7:14">
      <c r="G132" s="17"/>
      <c r="H132" s="17"/>
      <c r="I132" s="17"/>
      <c r="J132" s="17"/>
      <c r="K132" s="37"/>
      <c r="L132" s="37"/>
      <c r="M132" s="37"/>
      <c r="N132" s="17"/>
    </row>
    <row r="133" spans="7:14">
      <c r="G133" s="17"/>
      <c r="H133" s="17"/>
      <c r="I133" s="17"/>
      <c r="J133" s="17"/>
      <c r="K133" s="37"/>
      <c r="L133" s="37"/>
      <c r="M133" s="37"/>
      <c r="N133" s="17"/>
    </row>
    <row r="134" spans="7:14">
      <c r="G134" s="17"/>
      <c r="H134" s="17"/>
      <c r="I134" s="17"/>
      <c r="J134" s="17"/>
      <c r="K134" s="37"/>
      <c r="L134" s="37"/>
      <c r="M134" s="37"/>
      <c r="N134" s="17"/>
    </row>
    <row r="135" spans="7:14">
      <c r="G135" s="17"/>
      <c r="H135" s="17"/>
      <c r="I135" s="17"/>
      <c r="J135" s="17"/>
      <c r="K135" s="37"/>
      <c r="L135" s="37"/>
      <c r="M135" s="37"/>
      <c r="N135" s="17"/>
    </row>
    <row r="136" spans="7:14">
      <c r="G136" s="17"/>
      <c r="H136" s="17"/>
      <c r="I136" s="17"/>
      <c r="J136" s="17"/>
      <c r="K136" s="37"/>
      <c r="L136" s="37"/>
      <c r="M136" s="37"/>
      <c r="N136" s="17"/>
    </row>
    <row r="137" spans="7:14">
      <c r="G137" s="17"/>
      <c r="H137" s="17"/>
      <c r="I137" s="17"/>
      <c r="J137" s="17"/>
      <c r="K137" s="37"/>
      <c r="L137" s="37"/>
      <c r="M137" s="37"/>
      <c r="N137" s="17"/>
    </row>
    <row r="138" spans="7:14">
      <c r="G138" s="17"/>
      <c r="H138" s="17"/>
      <c r="I138" s="17"/>
      <c r="J138" s="17"/>
      <c r="K138" s="37"/>
      <c r="L138" s="37"/>
      <c r="M138" s="37"/>
      <c r="N138" s="17"/>
    </row>
    <row r="139" spans="7:14">
      <c r="G139" s="17"/>
      <c r="H139" s="17"/>
      <c r="I139" s="17"/>
      <c r="J139" s="17"/>
      <c r="K139" s="37"/>
      <c r="L139" s="37"/>
      <c r="M139" s="37"/>
      <c r="N139" s="17"/>
    </row>
    <row r="140" spans="7:14">
      <c r="G140" s="17"/>
      <c r="H140" s="17"/>
      <c r="I140" s="17"/>
      <c r="J140" s="17"/>
      <c r="K140" s="37"/>
      <c r="L140" s="37"/>
      <c r="M140" s="37"/>
      <c r="N140" s="17"/>
    </row>
    <row r="141" spans="7:14">
      <c r="G141" s="17"/>
      <c r="H141" s="17"/>
      <c r="I141" s="17"/>
      <c r="J141" s="17"/>
      <c r="K141" s="37"/>
      <c r="L141" s="37"/>
      <c r="M141" s="37"/>
      <c r="N141" s="17"/>
    </row>
    <row r="142" spans="7:14">
      <c r="G142" s="17"/>
      <c r="H142" s="17"/>
      <c r="I142" s="17"/>
      <c r="J142" s="17"/>
      <c r="K142" s="37"/>
      <c r="L142" s="37"/>
      <c r="M142" s="37"/>
      <c r="N142" s="17"/>
    </row>
    <row r="143" spans="7:14">
      <c r="G143" s="17"/>
      <c r="H143" s="17"/>
      <c r="I143" s="17"/>
      <c r="J143" s="17"/>
      <c r="K143" s="37"/>
      <c r="L143" s="37"/>
      <c r="M143" s="37"/>
      <c r="N143" s="17"/>
    </row>
    <row r="144" spans="7:14">
      <c r="G144" s="17"/>
      <c r="H144" s="17"/>
      <c r="I144" s="17"/>
      <c r="J144" s="17"/>
      <c r="K144" s="37"/>
      <c r="L144" s="37"/>
      <c r="M144" s="37"/>
      <c r="N144" s="17"/>
    </row>
    <row r="145" spans="7:14">
      <c r="G145" s="17"/>
      <c r="H145" s="17"/>
      <c r="I145" s="17"/>
      <c r="J145" s="17"/>
      <c r="K145" s="37"/>
      <c r="L145" s="37"/>
      <c r="M145" s="37"/>
      <c r="N145" s="17"/>
    </row>
    <row r="146" spans="7:14">
      <c r="G146" s="17"/>
      <c r="H146" s="17"/>
      <c r="I146" s="17"/>
      <c r="J146" s="17"/>
      <c r="K146" s="37"/>
      <c r="L146" s="37"/>
      <c r="M146" s="37"/>
      <c r="N146" s="17"/>
    </row>
    <row r="147" spans="7:14">
      <c r="G147" s="17"/>
      <c r="H147" s="17"/>
      <c r="I147" s="17"/>
      <c r="J147" s="17"/>
      <c r="K147" s="37"/>
      <c r="L147" s="37"/>
      <c r="M147" s="37"/>
      <c r="N147" s="17"/>
    </row>
    <row r="148" spans="7:14">
      <c r="G148" s="17"/>
      <c r="H148" s="17"/>
      <c r="I148" s="17"/>
      <c r="J148" s="17"/>
      <c r="K148" s="37"/>
      <c r="L148" s="37"/>
      <c r="M148" s="37"/>
      <c r="N148" s="17"/>
    </row>
    <row r="149" spans="7:14">
      <c r="G149" s="17"/>
      <c r="H149" s="17"/>
      <c r="I149" s="17"/>
      <c r="J149" s="17"/>
      <c r="K149" s="37"/>
      <c r="L149" s="37"/>
      <c r="M149" s="37"/>
      <c r="N149" s="17"/>
    </row>
    <row r="150" spans="7:14">
      <c r="G150" s="17"/>
      <c r="H150" s="17"/>
      <c r="I150" s="17"/>
      <c r="J150" s="17"/>
      <c r="K150" s="37"/>
      <c r="L150" s="37"/>
      <c r="M150" s="37"/>
      <c r="N150" s="17"/>
    </row>
    <row r="151" spans="7:14">
      <c r="G151" s="17"/>
      <c r="H151" s="17"/>
      <c r="I151" s="17"/>
      <c r="J151" s="17"/>
      <c r="K151" s="37"/>
      <c r="L151" s="37"/>
      <c r="M151" s="37"/>
      <c r="N151" s="17"/>
    </row>
    <row r="152" spans="7:14">
      <c r="G152" s="17"/>
      <c r="H152" s="17"/>
      <c r="I152" s="17"/>
      <c r="J152" s="17"/>
      <c r="K152" s="37"/>
      <c r="L152" s="37"/>
      <c r="M152" s="37"/>
      <c r="N152" s="17"/>
    </row>
    <row r="153" spans="7:14">
      <c r="G153" s="17"/>
      <c r="H153" s="17"/>
      <c r="I153" s="17"/>
      <c r="J153" s="17"/>
      <c r="K153" s="37"/>
      <c r="L153" s="37"/>
      <c r="M153" s="37"/>
      <c r="N153" s="17"/>
    </row>
    <row r="154" spans="7:14">
      <c r="G154" s="17"/>
      <c r="H154" s="17"/>
      <c r="I154" s="17"/>
      <c r="J154" s="17"/>
      <c r="K154" s="37"/>
      <c r="L154" s="37"/>
      <c r="M154" s="37"/>
      <c r="N154" s="17"/>
    </row>
    <row r="155" spans="7:14">
      <c r="G155" s="17"/>
      <c r="H155" s="17"/>
      <c r="I155" s="17"/>
      <c r="J155" s="17"/>
      <c r="K155" s="37"/>
      <c r="L155" s="37"/>
      <c r="M155" s="37"/>
      <c r="N155" s="17"/>
    </row>
    <row r="156" spans="7:14">
      <c r="N156" s="17"/>
    </row>
    <row r="157" spans="7:14">
      <c r="N157" s="17"/>
    </row>
    <row r="158" spans="7:14">
      <c r="N158" s="17"/>
    </row>
    <row r="159" spans="7:14">
      <c r="N159" s="17"/>
    </row>
  </sheetData>
  <sheetProtection algorithmName="SHA-512" hashValue="zjAvjv63OfUdggjithOjnTMF+Mpq+ksVJyAiKflMIOfN7830B7pZSF7KdgQX/rTYLVTiplbG/8v/OPDVlXlmzA==" saltValue="ur3nPsTgpsboR2qUJbyDiw==" spinCount="100000" sheet="1" selectLockedCells="1"/>
  <mergeCells count="27">
    <mergeCell ref="G2:K2"/>
    <mergeCell ref="G4:K4"/>
    <mergeCell ref="G6:N6"/>
    <mergeCell ref="C121:N121"/>
    <mergeCell ref="C10:G10"/>
    <mergeCell ref="J10:N10"/>
    <mergeCell ref="C16:G16"/>
    <mergeCell ref="J16:N16"/>
    <mergeCell ref="F64:I64"/>
    <mergeCell ref="F65:I65"/>
    <mergeCell ref="F63:I63"/>
    <mergeCell ref="F67:I67"/>
    <mergeCell ref="F86:I86"/>
    <mergeCell ref="F89:I89"/>
    <mergeCell ref="D97:N97"/>
    <mergeCell ref="F81:I81"/>
    <mergeCell ref="A6:B6"/>
    <mergeCell ref="A7:C7"/>
    <mergeCell ref="F7:G7"/>
    <mergeCell ref="H7:I7"/>
    <mergeCell ref="F72:I72"/>
    <mergeCell ref="C30:N30"/>
    <mergeCell ref="F88:I88"/>
    <mergeCell ref="F83:I83"/>
    <mergeCell ref="F85:I85"/>
    <mergeCell ref="F82:I82"/>
    <mergeCell ref="F87:I87"/>
  </mergeCells>
  <phoneticPr fontId="19" type="noConversion"/>
  <conditionalFormatting sqref="C44:C67 C72:C91">
    <cfRule type="cellIs" dxfId="4" priority="46" operator="notEqual">
      <formula>B44</formula>
    </cfRule>
  </conditionalFormatting>
  <conditionalFormatting sqref="D42:D53">
    <cfRule type="cellIs" dxfId="3" priority="2" operator="notEqual">
      <formula>#REF!</formula>
    </cfRule>
  </conditionalFormatting>
  <conditionalFormatting sqref="D62:D64">
    <cfRule type="cellIs" dxfId="2" priority="4" operator="notEqual">
      <formula>#REF!</formula>
    </cfRule>
  </conditionalFormatting>
  <conditionalFormatting sqref="D66:D67">
    <cfRule type="cellIs" dxfId="1" priority="3" operator="notEqual">
      <formula>#REF!</formula>
    </cfRule>
  </conditionalFormatting>
  <conditionalFormatting sqref="D70:D91">
    <cfRule type="cellIs" dxfId="0" priority="1" operator="notEqual">
      <formula>#REF!</formula>
    </cfRule>
  </conditionalFormatting>
  <hyperlinks>
    <hyperlink ref="F107" r:id="rId1" display="http://www.vanin.be/bingel/licenties" xr:uid="{8B6F3D50-B3C9-B847-B41C-9403EA723113}"/>
  </hyperlinks>
  <pageMargins left="0.7" right="0.7" top="0.75" bottom="0.75" header="0.3" footer="0.3"/>
  <pageSetup paperSize="9" orientation="landscape" r:id="rId2"/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6" name="Check Box 26">
              <controlPr defaultSize="0" autoFill="0" autoLine="0" autoPict="0">
                <anchor moveWithCells="1">
                  <from>
                    <xdr:col>9</xdr:col>
                    <xdr:colOff>1019175</xdr:colOff>
                    <xdr:row>17</xdr:row>
                    <xdr:rowOff>0</xdr:rowOff>
                  </from>
                  <to>
                    <xdr:col>9</xdr:col>
                    <xdr:colOff>1295400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30">
              <controlPr defaultSize="0" autoFill="0" autoLine="0" autoPict="0">
                <anchor moveWithCells="1">
                  <from>
                    <xdr:col>9</xdr:col>
                    <xdr:colOff>1019175</xdr:colOff>
                    <xdr:row>16</xdr:row>
                    <xdr:rowOff>28575</xdr:rowOff>
                  </from>
                  <to>
                    <xdr:col>9</xdr:col>
                    <xdr:colOff>1257300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15">
              <controlPr defaultSize="0" autoFill="0" autoLine="0" autoPict="0">
                <anchor moveWithCells="1">
                  <from>
                    <xdr:col>2</xdr:col>
                    <xdr:colOff>1019175</xdr:colOff>
                    <xdr:row>15</xdr:row>
                    <xdr:rowOff>609600</xdr:rowOff>
                  </from>
                  <to>
                    <xdr:col>3</xdr:col>
                    <xdr:colOff>219075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2</xdr:col>
                    <xdr:colOff>1019175</xdr:colOff>
                    <xdr:row>17</xdr:row>
                    <xdr:rowOff>9525</xdr:rowOff>
                  </from>
                  <to>
                    <xdr:col>3</xdr:col>
                    <xdr:colOff>266700</xdr:colOff>
                    <xdr:row>18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60145591-CCB6-4378-A742-E424CA5E2C07}"/>
</file>

<file path=customXml/itemProps2.xml><?xml version="1.0" encoding="utf-8"?>
<ds:datastoreItem xmlns:ds="http://schemas.openxmlformats.org/officeDocument/2006/customXml" ds:itemID="{4A2E1B14-A3BD-45AA-A467-79A1877FE7EF}"/>
</file>

<file path=customXml/itemProps3.xml><?xml version="1.0" encoding="utf-8"?>
<ds:datastoreItem xmlns:ds="http://schemas.openxmlformats.org/officeDocument/2006/customXml" ds:itemID="{392AE9C3-7A24-475B-AAA0-5A9E9EFCDE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 Janssens</dc:creator>
  <cp:keywords/>
  <dc:description/>
  <cp:lastModifiedBy/>
  <cp:revision/>
  <dcterms:created xsi:type="dcterms:W3CDTF">2022-09-21T14:48:34Z</dcterms:created>
  <dcterms:modified xsi:type="dcterms:W3CDTF">2026-04-08T06:16:29Z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4049900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